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полугодие 2018 года" sheetId="4" r:id="rId1"/>
  </sheets>
  <calcPr calcId="144525"/>
</workbook>
</file>

<file path=xl/calcChain.xml><?xml version="1.0" encoding="utf-8"?>
<calcChain xmlns="http://schemas.openxmlformats.org/spreadsheetml/2006/main">
  <c r="S58" i="4" l="1"/>
  <c r="E71" i="4"/>
  <c r="D71" i="4"/>
  <c r="S34" i="4"/>
  <c r="S31" i="4"/>
  <c r="E34" i="4"/>
  <c r="F34" i="4"/>
  <c r="D34" i="4"/>
  <c r="F31" i="4"/>
  <c r="Q71" i="4" l="1"/>
  <c r="F70" i="4"/>
  <c r="S70" i="4"/>
  <c r="S71" i="4"/>
  <c r="R24" i="4"/>
  <c r="Q26" i="4"/>
  <c r="P71" i="4"/>
  <c r="R26" i="4"/>
  <c r="P26" i="4"/>
  <c r="R68" i="4"/>
  <c r="F68" i="4"/>
  <c r="R64" i="4"/>
  <c r="O64" i="4"/>
  <c r="I64" i="4"/>
  <c r="F64" i="4"/>
  <c r="S64" i="4" s="1"/>
  <c r="D62" i="4"/>
  <c r="R60" i="4"/>
  <c r="O60" i="4"/>
  <c r="I60" i="4"/>
  <c r="F60" i="4"/>
  <c r="R56" i="4"/>
  <c r="S56" i="4"/>
  <c r="I57" i="4"/>
  <c r="R57" i="4"/>
  <c r="S57" i="4" s="1"/>
  <c r="R52" i="4"/>
  <c r="R48" i="4"/>
  <c r="I48" i="4"/>
  <c r="R44" i="4"/>
  <c r="I44" i="4"/>
  <c r="S44" i="4"/>
  <c r="R40" i="4"/>
  <c r="S40" i="4" s="1"/>
  <c r="D38" i="4"/>
  <c r="R36" i="4"/>
  <c r="I36" i="4"/>
  <c r="F36" i="4"/>
  <c r="G34" i="4"/>
  <c r="H34" i="4"/>
  <c r="J34" i="4"/>
  <c r="K34" i="4"/>
  <c r="L34" i="4"/>
  <c r="M34" i="4"/>
  <c r="N34" i="4"/>
  <c r="O34" i="4"/>
  <c r="P34" i="4"/>
  <c r="Q34" i="4"/>
  <c r="R32" i="4"/>
  <c r="F32" i="4"/>
  <c r="R28" i="4"/>
  <c r="I28" i="4"/>
  <c r="F28" i="4"/>
  <c r="Q22" i="4"/>
  <c r="P22" i="4"/>
  <c r="I22" i="4"/>
  <c r="H22" i="4"/>
  <c r="G22" i="4"/>
  <c r="E22" i="4"/>
  <c r="D22" i="4"/>
  <c r="Q18" i="4"/>
  <c r="P18" i="4"/>
  <c r="R20" i="4"/>
  <c r="I20" i="4"/>
  <c r="F20" i="4"/>
  <c r="R16" i="4"/>
  <c r="S16" i="4" s="1"/>
  <c r="S60" i="4" l="1"/>
  <c r="S52" i="4"/>
  <c r="S48" i="4"/>
  <c r="S36" i="4"/>
  <c r="S32" i="4"/>
  <c r="S28" i="4"/>
  <c r="S20" i="4"/>
  <c r="Q70" i="4" l="1"/>
  <c r="P70" i="4"/>
  <c r="H70" i="4"/>
  <c r="G70" i="4"/>
  <c r="E70" i="4"/>
  <c r="D70" i="4"/>
  <c r="F69" i="4"/>
  <c r="Q66" i="4"/>
  <c r="P66" i="4"/>
  <c r="N66" i="4"/>
  <c r="M66" i="4"/>
  <c r="L66" i="4"/>
  <c r="K66" i="4"/>
  <c r="J66" i="4"/>
  <c r="H66" i="4"/>
  <c r="G66" i="4"/>
  <c r="E66" i="4"/>
  <c r="D66" i="4"/>
  <c r="R65" i="4"/>
  <c r="I65" i="4"/>
  <c r="F65" i="4"/>
  <c r="O66" i="4"/>
  <c r="I66" i="4"/>
  <c r="R66" i="4" l="1"/>
  <c r="I70" i="4"/>
  <c r="S65" i="4"/>
  <c r="F66" i="4"/>
  <c r="O58" i="4"/>
  <c r="Q62" i="4"/>
  <c r="P62" i="4"/>
  <c r="O62" i="4"/>
  <c r="N62" i="4"/>
  <c r="M62" i="4"/>
  <c r="L62" i="4"/>
  <c r="K62" i="4"/>
  <c r="J62" i="4"/>
  <c r="H62" i="4"/>
  <c r="G62" i="4"/>
  <c r="E62" i="4"/>
  <c r="R61" i="4"/>
  <c r="I61" i="4"/>
  <c r="F61" i="4"/>
  <c r="Q58" i="4"/>
  <c r="P58" i="4"/>
  <c r="N58" i="4"/>
  <c r="M58" i="4"/>
  <c r="L58" i="4"/>
  <c r="K58" i="4"/>
  <c r="J58" i="4"/>
  <c r="H58" i="4"/>
  <c r="G58" i="4"/>
  <c r="E58" i="4"/>
  <c r="D58" i="4"/>
  <c r="F53" i="4"/>
  <c r="I53" i="4"/>
  <c r="R53" i="4"/>
  <c r="R54" i="4" s="1"/>
  <c r="Q54" i="4"/>
  <c r="P54" i="4"/>
  <c r="O54" i="4"/>
  <c r="N54" i="4"/>
  <c r="M54" i="4"/>
  <c r="L54" i="4"/>
  <c r="K54" i="4"/>
  <c r="J54" i="4"/>
  <c r="H54" i="4"/>
  <c r="G54" i="4"/>
  <c r="E54" i="4"/>
  <c r="D54" i="4"/>
  <c r="Q50" i="4"/>
  <c r="P50" i="4"/>
  <c r="O50" i="4"/>
  <c r="N50" i="4"/>
  <c r="M50" i="4"/>
  <c r="L50" i="4"/>
  <c r="K50" i="4"/>
  <c r="J50" i="4"/>
  <c r="H50" i="4"/>
  <c r="G50" i="4"/>
  <c r="E50" i="4"/>
  <c r="D50" i="4"/>
  <c r="R49" i="4"/>
  <c r="F49" i="4"/>
  <c r="Q46" i="4"/>
  <c r="P46" i="4"/>
  <c r="O46" i="4"/>
  <c r="N46" i="4"/>
  <c r="M46" i="4"/>
  <c r="L46" i="4"/>
  <c r="K46" i="4"/>
  <c r="J46" i="4"/>
  <c r="H46" i="4"/>
  <c r="G46" i="4"/>
  <c r="E46" i="4"/>
  <c r="D46" i="4"/>
  <c r="R45" i="4"/>
  <c r="I45" i="4"/>
  <c r="F45" i="4"/>
  <c r="E42" i="4"/>
  <c r="G42" i="4"/>
  <c r="H42" i="4"/>
  <c r="J42" i="4"/>
  <c r="K42" i="4"/>
  <c r="L42" i="4"/>
  <c r="M42" i="4"/>
  <c r="N42" i="4"/>
  <c r="O42" i="4"/>
  <c r="P42" i="4"/>
  <c r="Q42" i="4"/>
  <c r="D42" i="4"/>
  <c r="E38" i="4"/>
  <c r="G38" i="4"/>
  <c r="H38" i="4"/>
  <c r="J38" i="4"/>
  <c r="K38" i="4"/>
  <c r="L38" i="4"/>
  <c r="M38" i="4"/>
  <c r="N38" i="4"/>
  <c r="O38" i="4"/>
  <c r="P38" i="4"/>
  <c r="Q38" i="4"/>
  <c r="F37" i="4"/>
  <c r="R37" i="4"/>
  <c r="E30" i="4"/>
  <c r="G30" i="4"/>
  <c r="H30" i="4"/>
  <c r="J30" i="4"/>
  <c r="K30" i="4"/>
  <c r="L30" i="4"/>
  <c r="M30" i="4"/>
  <c r="N30" i="4"/>
  <c r="O30" i="4"/>
  <c r="P30" i="4"/>
  <c r="Q30" i="4"/>
  <c r="D30" i="4"/>
  <c r="J22" i="4"/>
  <c r="K22" i="4"/>
  <c r="L22" i="4"/>
  <c r="M22" i="4"/>
  <c r="N22" i="4"/>
  <c r="O22" i="4"/>
  <c r="E26" i="4"/>
  <c r="G26" i="4"/>
  <c r="H26" i="4"/>
  <c r="J26" i="4"/>
  <c r="K26" i="4"/>
  <c r="L26" i="4"/>
  <c r="M26" i="4"/>
  <c r="N26" i="4"/>
  <c r="O26" i="4"/>
  <c r="D26" i="4"/>
  <c r="E18" i="4"/>
  <c r="G18" i="4"/>
  <c r="H18" i="4"/>
  <c r="H71" i="4" s="1"/>
  <c r="J18" i="4"/>
  <c r="K18" i="4"/>
  <c r="L18" i="4"/>
  <c r="M18" i="4"/>
  <c r="N18" i="4"/>
  <c r="O18" i="4"/>
  <c r="D18" i="4"/>
  <c r="R33" i="4"/>
  <c r="R34" i="4" s="1"/>
  <c r="R41" i="4"/>
  <c r="R70" i="4"/>
  <c r="I33" i="4"/>
  <c r="I34" i="4" s="1"/>
  <c r="F33" i="4"/>
  <c r="F41" i="4"/>
  <c r="R62" i="4" l="1"/>
  <c r="I58" i="4"/>
  <c r="J71" i="4"/>
  <c r="G71" i="4"/>
  <c r="L71" i="4"/>
  <c r="O71" i="4"/>
  <c r="M71" i="4"/>
  <c r="K71" i="4"/>
  <c r="N71" i="4"/>
  <c r="R46" i="4"/>
  <c r="I54" i="4"/>
  <c r="R58" i="4"/>
  <c r="S66" i="4"/>
  <c r="F42" i="4"/>
  <c r="I42" i="4"/>
  <c r="R42" i="4"/>
  <c r="I38" i="4"/>
  <c r="R38" i="4"/>
  <c r="F38" i="4"/>
  <c r="I62" i="4"/>
  <c r="S61" i="4"/>
  <c r="F62" i="4"/>
  <c r="F58" i="4"/>
  <c r="S53" i="4"/>
  <c r="F54" i="4"/>
  <c r="I46" i="4"/>
  <c r="S45" i="4"/>
  <c r="S46" i="4" s="1"/>
  <c r="I50" i="4"/>
  <c r="R50" i="4"/>
  <c r="F50" i="4"/>
  <c r="S49" i="4"/>
  <c r="F46" i="4"/>
  <c r="S41" i="4"/>
  <c r="S37" i="4"/>
  <c r="S33" i="4"/>
  <c r="R17" i="4"/>
  <c r="R21" i="4"/>
  <c r="R23" i="4"/>
  <c r="R25" i="4"/>
  <c r="R29" i="4"/>
  <c r="I21" i="4"/>
  <c r="I23" i="4"/>
  <c r="I25" i="4"/>
  <c r="I29" i="4"/>
  <c r="F21" i="4"/>
  <c r="F22" i="4" s="1"/>
  <c r="F25" i="4"/>
  <c r="F30" i="4"/>
  <c r="I17" i="4"/>
  <c r="I18" i="4" s="1"/>
  <c r="S62" i="4" l="1"/>
  <c r="S38" i="4"/>
  <c r="S42" i="4"/>
  <c r="S54" i="4"/>
  <c r="R30" i="4"/>
  <c r="S50" i="4"/>
  <c r="R22" i="4"/>
  <c r="I30" i="4"/>
  <c r="I26" i="4"/>
  <c r="F26" i="4"/>
  <c r="R18" i="4"/>
  <c r="S23" i="4"/>
  <c r="S25" i="4"/>
  <c r="S29" i="4"/>
  <c r="S21" i="4"/>
  <c r="S22" i="4" s="1"/>
  <c r="F17" i="4"/>
  <c r="F18" i="4" s="1"/>
  <c r="I71" i="4" l="1"/>
  <c r="F71" i="4"/>
  <c r="R71" i="4"/>
  <c r="S30" i="4"/>
  <c r="S17" i="4"/>
  <c r="S18" i="4" s="1"/>
  <c r="S26" i="4"/>
</calcChain>
</file>

<file path=xl/sharedStrings.xml><?xml version="1.0" encoding="utf-8"?>
<sst xmlns="http://schemas.openxmlformats.org/spreadsheetml/2006/main" count="106" uniqueCount="53">
  <si>
    <t>ЗАПРОС ПРЕДЛОЖЕНИЙ</t>
  </si>
  <si>
    <t>ЭЛЕКТРОННЫЙ АУКЦИОН</t>
  </si>
  <si>
    <t>ЗАПРОС КОТИРОВОК</t>
  </si>
  <si>
    <t>ОТКРЫТЫЙ КОРНКУРС</t>
  </si>
  <si>
    <t>ЕДИНСТВЕННЫЙ ПОСТАВЩИК</t>
  </si>
  <si>
    <t>(Тыс. руб.)</t>
  </si>
  <si>
    <t>Цена контракта (тыс. руб.)</t>
  </si>
  <si>
    <t>Цена контракта   (тыс. руб.)</t>
  </si>
  <si>
    <t>Общая экономия бюджетных средств            (тыс. руб.)</t>
  </si>
  <si>
    <t>Относительный объем экономии бюджетных средств      (%)</t>
  </si>
  <si>
    <t>итого</t>
  </si>
  <si>
    <t>Приложение 1 к Отчету</t>
  </si>
  <si>
    <t xml:space="preserve">в первом полугодии 2018 года </t>
  </si>
  <si>
    <t>Информация о закупках в разрезе городский и сельских поселений МО Приозерский муниципальный район</t>
  </si>
  <si>
    <t>Таблица 2</t>
  </si>
  <si>
    <t>№ п/п</t>
  </si>
  <si>
    <t>Способ размещения заказа</t>
  </si>
  <si>
    <t>Наименование поселения</t>
  </si>
  <si>
    <t xml:space="preserve">1. </t>
  </si>
  <si>
    <t>Громовское с/п</t>
  </si>
  <si>
    <t>2.</t>
  </si>
  <si>
    <t>Запорожское с/п</t>
  </si>
  <si>
    <t>Красноозерное с/п</t>
  </si>
  <si>
    <t>3.</t>
  </si>
  <si>
    <t xml:space="preserve">   НМЦК         (тыс. руб.)</t>
  </si>
  <si>
    <t xml:space="preserve">   НМЦК          (тыс. руб.)</t>
  </si>
  <si>
    <t>Экономия  (тыс. руб.)</t>
  </si>
  <si>
    <t>п.1, 6, 8, 9,16,22, 29 ч.1 ст.93</t>
  </si>
  <si>
    <t>Ларионовскоес/п</t>
  </si>
  <si>
    <t>4.</t>
  </si>
  <si>
    <t>Мельниковское с/п</t>
  </si>
  <si>
    <t>Мичуринское с/п</t>
  </si>
  <si>
    <t>5.</t>
  </si>
  <si>
    <t>6.</t>
  </si>
  <si>
    <t>Петровское с/п</t>
  </si>
  <si>
    <t>Плодовское с/п</t>
  </si>
  <si>
    <t>7.</t>
  </si>
  <si>
    <t>8.</t>
  </si>
  <si>
    <t>9.</t>
  </si>
  <si>
    <t>Раздольевское с/п</t>
  </si>
  <si>
    <t>10.</t>
  </si>
  <si>
    <t>Ромашкинское с/п</t>
  </si>
  <si>
    <t>11.</t>
  </si>
  <si>
    <t>Севастьяновское с/п</t>
  </si>
  <si>
    <t>12.</t>
  </si>
  <si>
    <t>Сосновское с/п</t>
  </si>
  <si>
    <t>Кузнечное г/п</t>
  </si>
  <si>
    <t>13.</t>
  </si>
  <si>
    <t>14.</t>
  </si>
  <si>
    <t>Приозерское г/п</t>
  </si>
  <si>
    <t>ВСЕГО</t>
  </si>
  <si>
    <t>Заключены контракты  с победителями конкурсных процедур</t>
  </si>
  <si>
    <t>Заключены  контракты  с единственным поставщиком   (п.25 ст.93)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</si>
</sst>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9"/>
      <color rgb="FF76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0"/>
      <color rgb="FF76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10" fillId="0" borderId="4" xfId="0" applyFont="1" applyBorder="1" applyAlignment="1">
      <alignment vertical="center" wrapText="1"/>
    </xf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wrapText="1"/>
    </xf>
    <xf numFmtId="4" fontId="0" fillId="2" borderId="0" xfId="0" applyNumberFormat="1" applyFill="1" applyBorder="1"/>
    <xf numFmtId="4" fontId="3" fillId="0" borderId="0" xfId="0" applyNumberFormat="1" applyFont="1"/>
    <xf numFmtId="0" fontId="5" fillId="0" borderId="12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164" fontId="3" fillId="0" borderId="0" xfId="0" applyNumberFormat="1" applyFont="1"/>
    <xf numFmtId="165" fontId="2" fillId="0" borderId="0" xfId="0" applyNumberFormat="1" applyFont="1" applyAlignment="1">
      <alignment vertical="center" wrapText="1"/>
    </xf>
    <xf numFmtId="0" fontId="0" fillId="0" borderId="13" xfId="0" applyBorder="1"/>
    <xf numFmtId="0" fontId="0" fillId="0" borderId="12" xfId="0" applyBorder="1"/>
    <xf numFmtId="0" fontId="7" fillId="0" borderId="12" xfId="0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7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165" fontId="11" fillId="0" borderId="13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0" fillId="0" borderId="16" xfId="0" applyBorder="1"/>
    <xf numFmtId="165" fontId="11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0" fontId="13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4" fillId="0" borderId="5" xfId="0" applyFont="1" applyBorder="1"/>
    <xf numFmtId="0" fontId="14" fillId="0" borderId="7" xfId="0" applyFont="1" applyBorder="1"/>
    <xf numFmtId="166" fontId="7" fillId="0" borderId="7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17" fillId="0" borderId="1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8" xfId="0" applyFont="1" applyBorder="1"/>
    <xf numFmtId="0" fontId="14" fillId="0" borderId="9" xfId="0" applyFont="1" applyBorder="1"/>
    <xf numFmtId="166" fontId="7" fillId="0" borderId="3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166" fontId="7" fillId="0" borderId="14" xfId="0" applyNumberFormat="1" applyFont="1" applyBorder="1" applyAlignment="1">
      <alignment horizontal="center" vertical="center" wrapText="1"/>
    </xf>
    <xf numFmtId="166" fontId="17" fillId="0" borderId="14" xfId="0" applyNumberFormat="1" applyFont="1" applyBorder="1" applyAlignment="1">
      <alignment horizontal="center" vertical="center" wrapText="1"/>
    </xf>
    <xf numFmtId="0" fontId="0" fillId="0" borderId="15" xfId="0" applyBorder="1"/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0" fontId="20" fillId="0" borderId="15" xfId="0" applyFont="1" applyBorder="1"/>
    <xf numFmtId="0" fontId="21" fillId="0" borderId="3" xfId="0" applyFont="1" applyBorder="1"/>
    <xf numFmtId="164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0" fontId="0" fillId="0" borderId="0" xfId="0" applyNumberFormat="1"/>
    <xf numFmtId="166" fontId="17" fillId="0" borderId="5" xfId="0" applyNumberFormat="1" applyFont="1" applyBorder="1" applyAlignment="1">
      <alignment horizontal="center" vertical="center" wrapText="1"/>
    </xf>
    <xf numFmtId="166" fontId="17" fillId="0" borderId="7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17" fillId="0" borderId="17" xfId="0" applyNumberFormat="1" applyFont="1" applyBorder="1" applyAlignment="1">
      <alignment horizontal="center" vertical="center" wrapText="1"/>
    </xf>
    <xf numFmtId="166" fontId="17" fillId="0" borderId="10" xfId="0" applyNumberFormat="1" applyFont="1" applyBorder="1" applyAlignment="1">
      <alignment horizontal="center" vertical="center" wrapText="1"/>
    </xf>
    <xf numFmtId="166" fontId="17" fillId="0" borderId="18" xfId="0" applyNumberFormat="1" applyFont="1" applyBorder="1" applyAlignment="1">
      <alignment horizontal="center" vertical="center" wrapText="1"/>
    </xf>
    <xf numFmtId="166" fontId="17" fillId="0" borderId="4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/>
    <xf numFmtId="166" fontId="3" fillId="2" borderId="0" xfId="0" applyNumberFormat="1" applyFont="1" applyFill="1" applyBorder="1"/>
    <xf numFmtId="164" fontId="0" fillId="2" borderId="0" xfId="0" applyNumberFormat="1" applyFill="1" applyBorder="1"/>
    <xf numFmtId="0" fontId="3" fillId="2" borderId="0" xfId="0" applyFont="1" applyFill="1" applyBorder="1" applyAlignment="1">
      <alignment wrapText="1"/>
    </xf>
    <xf numFmtId="165" fontId="0" fillId="2" borderId="0" xfId="0" applyNumberFormat="1" applyFill="1" applyBorder="1"/>
    <xf numFmtId="4" fontId="3" fillId="2" borderId="0" xfId="0" applyNumberFormat="1" applyFont="1" applyFill="1" applyBorder="1"/>
    <xf numFmtId="10" fontId="0" fillId="2" borderId="0" xfId="0" applyNumberFormat="1" applyFill="1" applyBorder="1"/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Alignment="1"/>
    <xf numFmtId="0" fontId="15" fillId="0" borderId="5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tabSelected="1" topLeftCell="A41" zoomScaleNormal="100" workbookViewId="0">
      <selection activeCell="K49" sqref="K49"/>
    </sheetView>
  </sheetViews>
  <sheetFormatPr defaultRowHeight="15" x14ac:dyDescent="0.25"/>
  <cols>
    <col min="1" max="1" width="3.42578125" customWidth="1"/>
    <col min="3" max="3" width="8.7109375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28515625" customWidth="1"/>
    <col min="9" max="10" width="10.140625" customWidth="1"/>
    <col min="11" max="11" width="10.42578125" customWidth="1"/>
    <col min="12" max="12" width="9.5703125" customWidth="1"/>
    <col min="13" max="13" width="8.140625" customWidth="1"/>
    <col min="14" max="14" width="10.28515625" customWidth="1"/>
    <col min="15" max="15" width="8.85546875" customWidth="1"/>
    <col min="16" max="16" width="9.85546875" customWidth="1"/>
    <col min="17" max="17" width="11.28515625" customWidth="1"/>
    <col min="21" max="21" width="10.5703125" customWidth="1"/>
  </cols>
  <sheetData>
    <row r="1" spans="1:22" x14ac:dyDescent="0.25">
      <c r="R1" s="10" t="s">
        <v>11</v>
      </c>
      <c r="S1" s="10"/>
    </row>
    <row r="2" spans="1:22" ht="18.75" x14ac:dyDescent="0.25">
      <c r="D2" s="108" t="s">
        <v>13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22" ht="24.75" customHeight="1" x14ac:dyDescent="0.25">
      <c r="F3" s="33"/>
      <c r="G3" s="108" t="s">
        <v>12</v>
      </c>
      <c r="H3" s="126"/>
      <c r="I3" s="126"/>
      <c r="J3" s="126"/>
      <c r="K3" s="126"/>
      <c r="L3" s="126"/>
      <c r="M3" s="126"/>
      <c r="N3" s="126"/>
      <c r="O3" s="33"/>
      <c r="P3" s="33"/>
    </row>
    <row r="4" spans="1:22" x14ac:dyDescent="0.25">
      <c r="D4" s="6"/>
      <c r="E4" s="7"/>
      <c r="F4" s="7"/>
      <c r="G4" s="4"/>
      <c r="H4" s="7"/>
      <c r="I4" s="4"/>
    </row>
    <row r="5" spans="1:22" ht="12" customHeight="1" thickBot="1" x14ac:dyDescent="0.3">
      <c r="D5" s="6"/>
      <c r="E5" s="7"/>
      <c r="F5" s="7"/>
      <c r="G5" s="4"/>
      <c r="H5" s="7"/>
      <c r="I5" s="4"/>
      <c r="R5" s="110" t="s">
        <v>14</v>
      </c>
      <c r="S5" s="110"/>
      <c r="T5" s="110"/>
    </row>
    <row r="6" spans="1:22" ht="15" customHeight="1" x14ac:dyDescent="0.25">
      <c r="A6" s="120" t="s">
        <v>15</v>
      </c>
      <c r="B6" s="111" t="s">
        <v>16</v>
      </c>
      <c r="C6" s="112"/>
      <c r="D6" s="115" t="s">
        <v>1</v>
      </c>
      <c r="E6" s="111"/>
      <c r="F6" s="112"/>
      <c r="G6" s="111" t="s">
        <v>2</v>
      </c>
      <c r="H6" s="111"/>
      <c r="I6" s="112"/>
      <c r="J6" s="117"/>
      <c r="K6" s="118"/>
      <c r="L6" s="119"/>
      <c r="M6" s="115"/>
      <c r="N6" s="111"/>
      <c r="O6" s="111"/>
      <c r="P6" s="115"/>
      <c r="Q6" s="111"/>
      <c r="R6" s="112"/>
      <c r="S6" s="14"/>
      <c r="T6" s="23"/>
    </row>
    <row r="7" spans="1:22" ht="15" customHeight="1" x14ac:dyDescent="0.25">
      <c r="A7" s="121"/>
      <c r="B7" s="92"/>
      <c r="C7" s="93"/>
      <c r="D7" s="91"/>
      <c r="E7" s="92"/>
      <c r="F7" s="93"/>
      <c r="G7" s="92"/>
      <c r="H7" s="92"/>
      <c r="I7" s="93"/>
      <c r="J7" s="91"/>
      <c r="K7" s="92"/>
      <c r="L7" s="93"/>
      <c r="M7" s="91"/>
      <c r="N7" s="92"/>
      <c r="O7" s="92"/>
      <c r="P7" s="91"/>
      <c r="Q7" s="92"/>
      <c r="R7" s="93"/>
      <c r="S7" s="15"/>
      <c r="T7" s="28"/>
    </row>
    <row r="8" spans="1:22" x14ac:dyDescent="0.25">
      <c r="A8" s="121"/>
      <c r="B8" s="92"/>
      <c r="C8" s="93"/>
      <c r="D8" s="91"/>
      <c r="E8" s="92"/>
      <c r="F8" s="93"/>
      <c r="G8" s="92"/>
      <c r="H8" s="92"/>
      <c r="I8" s="93"/>
      <c r="J8" s="91"/>
      <c r="K8" s="92"/>
      <c r="L8" s="93"/>
      <c r="M8" s="91"/>
      <c r="N8" s="92"/>
      <c r="O8" s="92"/>
      <c r="P8" s="91"/>
      <c r="Q8" s="92"/>
      <c r="R8" s="93"/>
      <c r="S8" s="15"/>
      <c r="T8" s="28"/>
    </row>
    <row r="9" spans="1:22" x14ac:dyDescent="0.25">
      <c r="A9" s="121"/>
      <c r="B9" s="92"/>
      <c r="C9" s="93"/>
      <c r="D9" s="91"/>
      <c r="E9" s="92"/>
      <c r="F9" s="93"/>
      <c r="G9" s="92"/>
      <c r="H9" s="92"/>
      <c r="I9" s="93"/>
      <c r="J9" s="91" t="s">
        <v>0</v>
      </c>
      <c r="K9" s="92"/>
      <c r="L9" s="93"/>
      <c r="M9" s="91" t="s">
        <v>3</v>
      </c>
      <c r="N9" s="92"/>
      <c r="O9" s="92"/>
      <c r="P9" s="91" t="s">
        <v>4</v>
      </c>
      <c r="Q9" s="92"/>
      <c r="R9" s="93"/>
      <c r="S9" s="15"/>
      <c r="T9" s="28"/>
    </row>
    <row r="10" spans="1:22" x14ac:dyDescent="0.25">
      <c r="A10" s="121"/>
      <c r="B10" s="92"/>
      <c r="C10" s="93"/>
      <c r="D10" s="91"/>
      <c r="E10" s="92"/>
      <c r="F10" s="93"/>
      <c r="G10" s="92"/>
      <c r="H10" s="92"/>
      <c r="I10" s="93"/>
      <c r="J10" s="94"/>
      <c r="K10" s="95"/>
      <c r="L10" s="96"/>
      <c r="M10" s="94"/>
      <c r="N10" s="95"/>
      <c r="O10" s="95"/>
      <c r="P10" s="105" t="s">
        <v>27</v>
      </c>
      <c r="Q10" s="106"/>
      <c r="R10" s="107"/>
      <c r="S10" s="15"/>
      <c r="T10" s="28"/>
    </row>
    <row r="11" spans="1:22" ht="15.75" thickBot="1" x14ac:dyDescent="0.3">
      <c r="A11" s="121"/>
      <c r="B11" s="113"/>
      <c r="C11" s="114"/>
      <c r="D11" s="116"/>
      <c r="E11" s="113"/>
      <c r="F11" s="114"/>
      <c r="G11" s="113"/>
      <c r="H11" s="113"/>
      <c r="I11" s="114"/>
      <c r="J11" s="102"/>
      <c r="K11" s="103"/>
      <c r="L11" s="104"/>
      <c r="M11" s="102"/>
      <c r="N11" s="103"/>
      <c r="O11" s="103"/>
      <c r="P11" s="24"/>
      <c r="Q11" s="26"/>
      <c r="R11" s="25"/>
      <c r="S11" s="16"/>
      <c r="T11" s="18"/>
      <c r="U11" s="11"/>
    </row>
    <row r="12" spans="1:22" ht="72" customHeight="1" thickBot="1" x14ac:dyDescent="0.3">
      <c r="A12" s="9"/>
      <c r="B12" s="111" t="s">
        <v>17</v>
      </c>
      <c r="C12" s="112"/>
      <c r="D12" s="38" t="s">
        <v>24</v>
      </c>
      <c r="E12" s="97" t="s">
        <v>6</v>
      </c>
      <c r="F12" s="99" t="s">
        <v>26</v>
      </c>
      <c r="G12" s="38" t="s">
        <v>25</v>
      </c>
      <c r="H12" s="97" t="s">
        <v>6</v>
      </c>
      <c r="I12" s="99" t="s">
        <v>26</v>
      </c>
      <c r="J12" s="38" t="s">
        <v>25</v>
      </c>
      <c r="K12" s="97" t="s">
        <v>7</v>
      </c>
      <c r="L12" s="99" t="s">
        <v>26</v>
      </c>
      <c r="M12" s="38" t="s">
        <v>25</v>
      </c>
      <c r="N12" s="97" t="s">
        <v>6</v>
      </c>
      <c r="O12" s="99" t="s">
        <v>26</v>
      </c>
      <c r="P12" s="38" t="s">
        <v>25</v>
      </c>
      <c r="Q12" s="97" t="s">
        <v>6</v>
      </c>
      <c r="R12" s="99" t="s">
        <v>26</v>
      </c>
      <c r="S12" s="1" t="s">
        <v>8</v>
      </c>
      <c r="T12" s="21" t="s">
        <v>9</v>
      </c>
      <c r="U12" s="11"/>
    </row>
    <row r="13" spans="1:22" ht="15.75" hidden="1" customHeight="1" thickBot="1" x14ac:dyDescent="0.3">
      <c r="A13" s="9"/>
      <c r="B13" s="29"/>
      <c r="C13" s="29"/>
      <c r="D13" s="39" t="s">
        <v>5</v>
      </c>
      <c r="E13" s="98"/>
      <c r="F13" s="100"/>
      <c r="G13" s="3" t="s">
        <v>5</v>
      </c>
      <c r="H13" s="101"/>
      <c r="I13" s="100"/>
      <c r="J13" s="3" t="s">
        <v>5</v>
      </c>
      <c r="K13" s="101"/>
      <c r="L13" s="100"/>
      <c r="M13" s="3" t="s">
        <v>5</v>
      </c>
      <c r="N13" s="101"/>
      <c r="O13" s="100"/>
      <c r="P13" s="3" t="s">
        <v>5</v>
      </c>
      <c r="Q13" s="101"/>
      <c r="R13" s="100"/>
      <c r="S13" s="1"/>
      <c r="T13" s="1"/>
      <c r="U13" s="11"/>
    </row>
    <row r="14" spans="1:22" ht="15.75" thickBot="1" x14ac:dyDescent="0.3">
      <c r="A14" s="34">
        <v>1</v>
      </c>
      <c r="B14" s="122">
        <v>2</v>
      </c>
      <c r="C14" s="123"/>
      <c r="D14" s="9">
        <v>3</v>
      </c>
      <c r="E14" s="50">
        <v>4</v>
      </c>
      <c r="F14" s="51">
        <v>5</v>
      </c>
      <c r="G14" s="20">
        <v>6</v>
      </c>
      <c r="H14" s="51">
        <v>7</v>
      </c>
      <c r="I14" s="51">
        <v>8</v>
      </c>
      <c r="J14" s="51">
        <v>9</v>
      </c>
      <c r="K14" s="51">
        <v>10</v>
      </c>
      <c r="L14" s="51">
        <v>11</v>
      </c>
      <c r="M14" s="51">
        <v>12</v>
      </c>
      <c r="N14" s="51">
        <v>13</v>
      </c>
      <c r="O14" s="51">
        <v>14</v>
      </c>
      <c r="P14" s="51">
        <v>15</v>
      </c>
      <c r="Q14" s="51">
        <v>16</v>
      </c>
      <c r="R14" s="51">
        <v>17</v>
      </c>
      <c r="S14" s="9">
        <v>18</v>
      </c>
      <c r="T14" s="9">
        <v>19</v>
      </c>
      <c r="U14" s="11"/>
    </row>
    <row r="15" spans="1:22" ht="15" customHeight="1" x14ac:dyDescent="0.25">
      <c r="A15" s="55" t="s">
        <v>18</v>
      </c>
      <c r="B15" s="40" t="s">
        <v>19</v>
      </c>
      <c r="C15" s="41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22"/>
      <c r="V15" s="19"/>
    </row>
    <row r="16" spans="1:22" ht="35.25" customHeight="1" x14ac:dyDescent="0.25">
      <c r="A16" s="56"/>
      <c r="B16" s="131" t="s">
        <v>51</v>
      </c>
      <c r="C16" s="13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>
        <v>427.6</v>
      </c>
      <c r="Q16" s="58">
        <v>427.6</v>
      </c>
      <c r="R16" s="57">
        <f>P16-Q16</f>
        <v>0</v>
      </c>
      <c r="S16" s="57">
        <f>F16+I16+L16+O16+R16</f>
        <v>0</v>
      </c>
      <c r="T16" s="57"/>
      <c r="U16" s="22"/>
      <c r="V16" s="19"/>
    </row>
    <row r="17" spans="1:24" ht="36" customHeight="1" thickBot="1" x14ac:dyDescent="0.3">
      <c r="A17" s="24"/>
      <c r="B17" s="124" t="s">
        <v>52</v>
      </c>
      <c r="C17" s="125"/>
      <c r="D17" s="46">
        <v>15996.9</v>
      </c>
      <c r="E17" s="46">
        <v>15971.7</v>
      </c>
      <c r="F17" s="46">
        <f>D17-E17</f>
        <v>25.199999999998909</v>
      </c>
      <c r="G17" s="46">
        <v>220.9</v>
      </c>
      <c r="H17" s="46">
        <v>216.1</v>
      </c>
      <c r="I17" s="46">
        <f>G17-H17</f>
        <v>4.8000000000000114</v>
      </c>
      <c r="J17" s="46"/>
      <c r="K17" s="46"/>
      <c r="L17" s="46"/>
      <c r="M17" s="46"/>
      <c r="N17" s="46"/>
      <c r="O17" s="46"/>
      <c r="P17" s="46"/>
      <c r="Q17" s="46"/>
      <c r="R17" s="46">
        <f t="shared" ref="R17:R70" si="0">P17-Q17</f>
        <v>0</v>
      </c>
      <c r="S17" s="46">
        <f t="shared" ref="S17:S41" si="1">F17+I17+L17+O17+R17</f>
        <v>29.99999999999892</v>
      </c>
      <c r="T17" s="46"/>
      <c r="U17" s="13"/>
      <c r="V17" s="19"/>
    </row>
    <row r="18" spans="1:24" ht="15" customHeight="1" thickBot="1" x14ac:dyDescent="0.3">
      <c r="A18" s="59"/>
      <c r="B18" s="60" t="s">
        <v>10</v>
      </c>
      <c r="C18" s="32"/>
      <c r="D18" s="42">
        <f>D17+D15</f>
        <v>15996.9</v>
      </c>
      <c r="E18" s="44">
        <f t="shared" ref="E18:R18" si="2">E17+E15</f>
        <v>15971.7</v>
      </c>
      <c r="F18" s="43">
        <f t="shared" si="2"/>
        <v>25.199999999998909</v>
      </c>
      <c r="G18" s="44">
        <f t="shared" si="2"/>
        <v>220.9</v>
      </c>
      <c r="H18" s="44">
        <f t="shared" si="2"/>
        <v>216.1</v>
      </c>
      <c r="I18" s="43">
        <f t="shared" si="2"/>
        <v>4.8000000000000114</v>
      </c>
      <c r="J18" s="44">
        <f t="shared" si="2"/>
        <v>0</v>
      </c>
      <c r="K18" s="44">
        <f t="shared" si="2"/>
        <v>0</v>
      </c>
      <c r="L18" s="43">
        <f t="shared" si="2"/>
        <v>0</v>
      </c>
      <c r="M18" s="44">
        <f t="shared" si="2"/>
        <v>0</v>
      </c>
      <c r="N18" s="44">
        <f t="shared" si="2"/>
        <v>0</v>
      </c>
      <c r="O18" s="43">
        <f t="shared" si="2"/>
        <v>0</v>
      </c>
      <c r="P18" s="44">
        <f>P16</f>
        <v>427.6</v>
      </c>
      <c r="Q18" s="44">
        <f>Q16</f>
        <v>427.6</v>
      </c>
      <c r="R18" s="43">
        <f t="shared" si="2"/>
        <v>0</v>
      </c>
      <c r="S18" s="43">
        <f>S17+S15</f>
        <v>29.99999999999892</v>
      </c>
      <c r="T18" s="27">
        <v>2E-3</v>
      </c>
      <c r="U18" s="13"/>
      <c r="V18" s="19"/>
      <c r="W18" s="19"/>
      <c r="X18" s="19"/>
    </row>
    <row r="19" spans="1:24" x14ac:dyDescent="0.25">
      <c r="A19" s="15" t="s">
        <v>20</v>
      </c>
      <c r="B19" s="52" t="s">
        <v>21</v>
      </c>
      <c r="C19" s="5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13"/>
      <c r="V19" s="19"/>
      <c r="W19" s="19"/>
      <c r="X19" s="19"/>
    </row>
    <row r="20" spans="1:24" ht="36.75" customHeight="1" x14ac:dyDescent="0.25">
      <c r="A20" s="15"/>
      <c r="B20" s="131" t="s">
        <v>51</v>
      </c>
      <c r="C20" s="132"/>
      <c r="D20" s="58">
        <v>77006.5</v>
      </c>
      <c r="E20" s="58">
        <v>64840</v>
      </c>
      <c r="F20" s="58">
        <f t="shared" ref="F20" si="3">D20-E20</f>
        <v>12166.5</v>
      </c>
      <c r="G20" s="58">
        <v>150</v>
      </c>
      <c r="H20" s="58">
        <v>147.9</v>
      </c>
      <c r="I20" s="58">
        <f t="shared" ref="I20" si="4">G20-H20</f>
        <v>2.0999999999999943</v>
      </c>
      <c r="J20" s="58"/>
      <c r="K20" s="58"/>
      <c r="L20" s="58"/>
      <c r="M20" s="58"/>
      <c r="N20" s="58"/>
      <c r="O20" s="58"/>
      <c r="P20" s="58">
        <v>2449.8000000000002</v>
      </c>
      <c r="Q20" s="58">
        <v>2449.8000000000002</v>
      </c>
      <c r="R20" s="58">
        <f t="shared" ref="R20" si="5">P20-Q20</f>
        <v>0</v>
      </c>
      <c r="S20" s="58">
        <f t="shared" ref="S20" si="6">F20+I20+L20+O20+R20</f>
        <v>12168.6</v>
      </c>
      <c r="T20" s="58"/>
      <c r="U20" s="13"/>
      <c r="V20" s="19"/>
      <c r="W20" s="19"/>
      <c r="X20" s="19"/>
    </row>
    <row r="21" spans="1:24" ht="36" customHeight="1" thickBot="1" x14ac:dyDescent="0.3">
      <c r="A21" s="15"/>
      <c r="B21" s="124" t="s">
        <v>52</v>
      </c>
      <c r="C21" s="125"/>
      <c r="D21" s="46">
        <v>4174.1000000000004</v>
      </c>
      <c r="E21" s="46">
        <v>4162.6000000000004</v>
      </c>
      <c r="F21" s="46">
        <f t="shared" ref="F21:F41" si="7">D21-E21</f>
        <v>11.5</v>
      </c>
      <c r="G21" s="46">
        <v>1223.5</v>
      </c>
      <c r="H21" s="46">
        <v>1223.5</v>
      </c>
      <c r="I21" s="46">
        <f t="shared" ref="I21:I70" si="8">G21-H21</f>
        <v>0</v>
      </c>
      <c r="J21" s="46"/>
      <c r="K21" s="46"/>
      <c r="L21" s="46"/>
      <c r="M21" s="46"/>
      <c r="N21" s="46"/>
      <c r="O21" s="46"/>
      <c r="P21" s="46"/>
      <c r="Q21" s="46"/>
      <c r="R21" s="46">
        <f t="shared" si="0"/>
        <v>0</v>
      </c>
      <c r="S21" s="46">
        <f t="shared" si="1"/>
        <v>11.5</v>
      </c>
      <c r="T21" s="46"/>
      <c r="U21" s="13"/>
      <c r="V21" s="19"/>
      <c r="W21" s="19"/>
      <c r="X21" s="19"/>
    </row>
    <row r="22" spans="1:24" ht="15.75" customHeight="1" thickBot="1" x14ac:dyDescent="0.3">
      <c r="A22" s="37"/>
      <c r="B22" s="60" t="s">
        <v>10</v>
      </c>
      <c r="C22" s="32"/>
      <c r="D22" s="54">
        <f>D20+D21</f>
        <v>81180.600000000006</v>
      </c>
      <c r="E22" s="47">
        <f>E20+E21</f>
        <v>69002.600000000006</v>
      </c>
      <c r="F22" s="48">
        <f>F20+F21</f>
        <v>12178</v>
      </c>
      <c r="G22" s="47">
        <f>G20+G21</f>
        <v>1373.5</v>
      </c>
      <c r="H22" s="47">
        <f>H20+H21</f>
        <v>1371.4</v>
      </c>
      <c r="I22" s="48">
        <f>I20</f>
        <v>2.0999999999999943</v>
      </c>
      <c r="J22" s="47">
        <f t="shared" ref="J22:R22" si="9">J19+J21</f>
        <v>0</v>
      </c>
      <c r="K22" s="47">
        <f t="shared" si="9"/>
        <v>0</v>
      </c>
      <c r="L22" s="48">
        <f t="shared" si="9"/>
        <v>0</v>
      </c>
      <c r="M22" s="47">
        <f t="shared" si="9"/>
        <v>0</v>
      </c>
      <c r="N22" s="47">
        <f t="shared" si="9"/>
        <v>0</v>
      </c>
      <c r="O22" s="48">
        <f t="shared" si="9"/>
        <v>0</v>
      </c>
      <c r="P22" s="47">
        <f>P20</f>
        <v>2449.8000000000002</v>
      </c>
      <c r="Q22" s="47">
        <f>Q20</f>
        <v>2449.8000000000002</v>
      </c>
      <c r="R22" s="48">
        <f t="shared" si="9"/>
        <v>0</v>
      </c>
      <c r="S22" s="48">
        <f>S20+S21</f>
        <v>12180.1</v>
      </c>
      <c r="T22" s="31">
        <v>0.14799999999999999</v>
      </c>
      <c r="U22" s="13"/>
      <c r="V22" s="19"/>
      <c r="W22" s="19"/>
      <c r="X22" s="19"/>
    </row>
    <row r="23" spans="1:24" ht="16.5" customHeight="1" x14ac:dyDescent="0.25">
      <c r="A23" s="15" t="s">
        <v>23</v>
      </c>
      <c r="B23" s="127" t="s">
        <v>22</v>
      </c>
      <c r="C23" s="128"/>
      <c r="D23" s="45"/>
      <c r="E23" s="45"/>
      <c r="F23" s="45"/>
      <c r="G23" s="45"/>
      <c r="H23" s="45"/>
      <c r="I23" s="45">
        <f t="shared" si="8"/>
        <v>0</v>
      </c>
      <c r="J23" s="45"/>
      <c r="K23" s="45"/>
      <c r="L23" s="45"/>
      <c r="M23" s="45"/>
      <c r="N23" s="45"/>
      <c r="O23" s="45"/>
      <c r="P23" s="45"/>
      <c r="Q23" s="45"/>
      <c r="R23" s="45">
        <f t="shared" si="0"/>
        <v>0</v>
      </c>
      <c r="S23" s="45">
        <f t="shared" si="1"/>
        <v>0</v>
      </c>
      <c r="T23" s="45"/>
      <c r="U23" s="13"/>
      <c r="V23" s="19"/>
      <c r="W23" s="19"/>
      <c r="X23" s="19"/>
    </row>
    <row r="24" spans="1:24" ht="35.25" customHeight="1" x14ac:dyDescent="0.25">
      <c r="A24" s="15"/>
      <c r="B24" s="131" t="s">
        <v>51</v>
      </c>
      <c r="C24" s="13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>
        <v>800</v>
      </c>
      <c r="Q24" s="58">
        <v>800</v>
      </c>
      <c r="R24" s="58">
        <f>P24-Q24</f>
        <v>0</v>
      </c>
      <c r="S24" s="58"/>
      <c r="T24" s="58"/>
      <c r="U24" s="13"/>
      <c r="V24" s="19"/>
      <c r="W24" s="19"/>
      <c r="X24" s="19"/>
    </row>
    <row r="25" spans="1:24" ht="34.5" customHeight="1" thickBot="1" x14ac:dyDescent="0.3">
      <c r="A25" s="15"/>
      <c r="B25" s="124" t="s">
        <v>52</v>
      </c>
      <c r="C25" s="125"/>
      <c r="D25" s="46">
        <v>1393</v>
      </c>
      <c r="E25" s="46">
        <v>1393</v>
      </c>
      <c r="F25" s="46">
        <f t="shared" si="7"/>
        <v>0</v>
      </c>
      <c r="G25" s="46">
        <v>652.70000000000005</v>
      </c>
      <c r="H25" s="46">
        <v>652.70000000000005</v>
      </c>
      <c r="I25" s="46">
        <f t="shared" si="8"/>
        <v>0</v>
      </c>
      <c r="J25" s="46"/>
      <c r="K25" s="46"/>
      <c r="L25" s="46"/>
      <c r="M25" s="46"/>
      <c r="N25" s="46"/>
      <c r="O25" s="46"/>
      <c r="P25" s="46"/>
      <c r="Q25" s="46"/>
      <c r="R25" s="46">
        <f t="shared" si="0"/>
        <v>0</v>
      </c>
      <c r="S25" s="46">
        <f t="shared" si="1"/>
        <v>0</v>
      </c>
      <c r="T25" s="46"/>
      <c r="U25" s="13"/>
      <c r="V25" s="19"/>
      <c r="W25" s="19"/>
      <c r="X25" s="19"/>
    </row>
    <row r="26" spans="1:24" ht="15.75" thickBot="1" x14ac:dyDescent="0.3">
      <c r="A26" s="37"/>
      <c r="B26" s="35" t="s">
        <v>10</v>
      </c>
      <c r="C26" s="30"/>
      <c r="D26" s="47">
        <f>D23+D25</f>
        <v>1393</v>
      </c>
      <c r="E26" s="47">
        <f t="shared" ref="E26:S26" si="10">E23+E25</f>
        <v>1393</v>
      </c>
      <c r="F26" s="48">
        <f t="shared" si="10"/>
        <v>0</v>
      </c>
      <c r="G26" s="47">
        <f t="shared" si="10"/>
        <v>652.70000000000005</v>
      </c>
      <c r="H26" s="47">
        <f t="shared" si="10"/>
        <v>652.70000000000005</v>
      </c>
      <c r="I26" s="48">
        <f t="shared" si="10"/>
        <v>0</v>
      </c>
      <c r="J26" s="47">
        <f t="shared" si="10"/>
        <v>0</v>
      </c>
      <c r="K26" s="47">
        <f t="shared" si="10"/>
        <v>0</v>
      </c>
      <c r="L26" s="48">
        <f t="shared" si="10"/>
        <v>0</v>
      </c>
      <c r="M26" s="47">
        <f t="shared" si="10"/>
        <v>0</v>
      </c>
      <c r="N26" s="47">
        <f t="shared" si="10"/>
        <v>0</v>
      </c>
      <c r="O26" s="48">
        <f t="shared" si="10"/>
        <v>0</v>
      </c>
      <c r="P26" s="47">
        <f>P24</f>
        <v>800</v>
      </c>
      <c r="Q26" s="47">
        <f>Q24</f>
        <v>800</v>
      </c>
      <c r="R26" s="48">
        <f>R24</f>
        <v>0</v>
      </c>
      <c r="S26" s="48">
        <f t="shared" si="10"/>
        <v>0</v>
      </c>
      <c r="T26" s="31">
        <v>0</v>
      </c>
      <c r="U26" s="13"/>
      <c r="V26" s="19"/>
      <c r="W26" s="19"/>
      <c r="X26" s="19"/>
    </row>
    <row r="27" spans="1:24" x14ac:dyDescent="0.25">
      <c r="A27" s="15" t="s">
        <v>29</v>
      </c>
      <c r="B27" s="127" t="s">
        <v>28</v>
      </c>
      <c r="C27" s="12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13"/>
      <c r="V27" s="19"/>
      <c r="W27" s="19"/>
      <c r="X27" s="19"/>
    </row>
    <row r="28" spans="1:24" ht="34.5" customHeight="1" x14ac:dyDescent="0.25">
      <c r="A28" s="15"/>
      <c r="B28" s="131" t="s">
        <v>51</v>
      </c>
      <c r="C28" s="132"/>
      <c r="D28" s="58">
        <v>5120.3</v>
      </c>
      <c r="E28" s="58">
        <v>5069.1000000000004</v>
      </c>
      <c r="F28" s="58">
        <f t="shared" si="7"/>
        <v>51.199999999999818</v>
      </c>
      <c r="G28" s="58">
        <v>288.7</v>
      </c>
      <c r="H28" s="58">
        <v>160</v>
      </c>
      <c r="I28" s="58">
        <f t="shared" si="8"/>
        <v>128.69999999999999</v>
      </c>
      <c r="J28" s="58"/>
      <c r="K28" s="58"/>
      <c r="L28" s="58"/>
      <c r="M28" s="58"/>
      <c r="N28" s="58"/>
      <c r="O28" s="58"/>
      <c r="P28" s="58">
        <v>1000</v>
      </c>
      <c r="Q28" s="58">
        <v>1000</v>
      </c>
      <c r="R28" s="58">
        <f t="shared" si="0"/>
        <v>0</v>
      </c>
      <c r="S28" s="58">
        <f t="shared" si="1"/>
        <v>179.89999999999981</v>
      </c>
      <c r="T28" s="58"/>
      <c r="U28" s="13"/>
      <c r="V28" s="19"/>
      <c r="W28" s="19"/>
      <c r="X28" s="19"/>
    </row>
    <row r="29" spans="1:24" ht="33.75" customHeight="1" thickBot="1" x14ac:dyDescent="0.3">
      <c r="A29" s="15"/>
      <c r="B29" s="124" t="s">
        <v>52</v>
      </c>
      <c r="C29" s="125"/>
      <c r="D29" s="46"/>
      <c r="E29" s="46"/>
      <c r="F29" s="46"/>
      <c r="G29" s="46"/>
      <c r="H29" s="46"/>
      <c r="I29" s="46">
        <f t="shared" si="8"/>
        <v>0</v>
      </c>
      <c r="J29" s="46"/>
      <c r="K29" s="46"/>
      <c r="L29" s="46"/>
      <c r="M29" s="46"/>
      <c r="N29" s="46"/>
      <c r="O29" s="46"/>
      <c r="P29" s="46"/>
      <c r="Q29" s="46"/>
      <c r="R29" s="46">
        <f t="shared" si="0"/>
        <v>0</v>
      </c>
      <c r="S29" s="46">
        <f t="shared" si="1"/>
        <v>0</v>
      </c>
      <c r="T29" s="46"/>
      <c r="U29" s="13"/>
      <c r="V29" s="19"/>
      <c r="W29" s="19"/>
      <c r="X29" s="19"/>
    </row>
    <row r="30" spans="1:24" ht="15.75" thickBot="1" x14ac:dyDescent="0.3">
      <c r="A30" s="37"/>
      <c r="B30" s="61" t="s">
        <v>10</v>
      </c>
      <c r="C30" s="30"/>
      <c r="D30" s="47">
        <f>SUM(D27:D29)</f>
        <v>5120.3</v>
      </c>
      <c r="E30" s="47">
        <f t="shared" ref="E30:S30" si="11">SUM(E27:E29)</f>
        <v>5069.1000000000004</v>
      </c>
      <c r="F30" s="48">
        <f t="shared" si="11"/>
        <v>51.199999999999818</v>
      </c>
      <c r="G30" s="47">
        <f t="shared" si="11"/>
        <v>288.7</v>
      </c>
      <c r="H30" s="47">
        <f t="shared" si="11"/>
        <v>160</v>
      </c>
      <c r="I30" s="48">
        <f t="shared" si="11"/>
        <v>128.69999999999999</v>
      </c>
      <c r="J30" s="47">
        <f t="shared" si="11"/>
        <v>0</v>
      </c>
      <c r="K30" s="47">
        <f t="shared" si="11"/>
        <v>0</v>
      </c>
      <c r="L30" s="48">
        <f t="shared" si="11"/>
        <v>0</v>
      </c>
      <c r="M30" s="47">
        <f t="shared" si="11"/>
        <v>0</v>
      </c>
      <c r="N30" s="47">
        <f t="shared" si="11"/>
        <v>0</v>
      </c>
      <c r="O30" s="48">
        <f t="shared" si="11"/>
        <v>0</v>
      </c>
      <c r="P30" s="47">
        <f t="shared" si="11"/>
        <v>1000</v>
      </c>
      <c r="Q30" s="47">
        <f t="shared" si="11"/>
        <v>1000</v>
      </c>
      <c r="R30" s="76">
        <f t="shared" si="11"/>
        <v>0</v>
      </c>
      <c r="S30" s="48">
        <f t="shared" si="11"/>
        <v>179.89999999999981</v>
      </c>
      <c r="T30" s="62">
        <v>3.3000000000000002E-2</v>
      </c>
      <c r="U30" s="13"/>
      <c r="V30" s="19"/>
      <c r="W30" s="19"/>
      <c r="X30" s="19"/>
    </row>
    <row r="31" spans="1:24" x14ac:dyDescent="0.25">
      <c r="A31" s="15" t="s">
        <v>32</v>
      </c>
      <c r="B31" s="127" t="s">
        <v>30</v>
      </c>
      <c r="C31" s="128"/>
      <c r="D31" s="45">
        <v>6907.6</v>
      </c>
      <c r="E31" s="45">
        <v>5975.1</v>
      </c>
      <c r="F31" s="45">
        <f>D31-E31</f>
        <v>932.5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74"/>
      <c r="S31" s="49">
        <f t="shared" ref="S31:S32" si="12">F31+I31+L31+O31+R31</f>
        <v>932.5</v>
      </c>
      <c r="T31" s="75"/>
      <c r="U31" s="13"/>
      <c r="V31" s="19"/>
      <c r="W31" s="19"/>
      <c r="X31" s="19"/>
    </row>
    <row r="32" spans="1:24" ht="33" customHeight="1" x14ac:dyDescent="0.25">
      <c r="A32" s="15"/>
      <c r="B32" s="131" t="s">
        <v>51</v>
      </c>
      <c r="C32" s="132"/>
      <c r="D32" s="58">
        <v>400</v>
      </c>
      <c r="E32" s="58">
        <v>280</v>
      </c>
      <c r="F32" s="58">
        <f t="shared" ref="F32" si="13">D32-E32</f>
        <v>120</v>
      </c>
      <c r="G32" s="58"/>
      <c r="H32" s="58"/>
      <c r="I32" s="58"/>
      <c r="J32" s="58"/>
      <c r="K32" s="58"/>
      <c r="L32" s="58"/>
      <c r="M32" s="58"/>
      <c r="N32" s="58"/>
      <c r="O32" s="58"/>
      <c r="P32" s="58">
        <v>800.5</v>
      </c>
      <c r="Q32" s="58">
        <v>800.5</v>
      </c>
      <c r="R32" s="77">
        <f t="shared" ref="R32" si="14">P32-Q32</f>
        <v>0</v>
      </c>
      <c r="S32" s="58">
        <f t="shared" si="12"/>
        <v>120</v>
      </c>
      <c r="T32" s="79"/>
      <c r="U32" s="13"/>
      <c r="V32" s="19"/>
      <c r="W32" s="19"/>
      <c r="X32" s="19"/>
    </row>
    <row r="33" spans="1:24" ht="39" customHeight="1" thickBot="1" x14ac:dyDescent="0.3">
      <c r="A33" s="15"/>
      <c r="B33" s="124" t="s">
        <v>52</v>
      </c>
      <c r="C33" s="125"/>
      <c r="D33" s="46">
        <v>2998.4</v>
      </c>
      <c r="E33" s="46">
        <v>2998.4</v>
      </c>
      <c r="F33" s="46">
        <f t="shared" si="7"/>
        <v>0</v>
      </c>
      <c r="G33" s="46">
        <v>1075</v>
      </c>
      <c r="H33" s="46">
        <v>942</v>
      </c>
      <c r="I33" s="46">
        <f t="shared" si="8"/>
        <v>133</v>
      </c>
      <c r="J33" s="46"/>
      <c r="K33" s="46"/>
      <c r="L33" s="46"/>
      <c r="M33" s="46"/>
      <c r="N33" s="46"/>
      <c r="O33" s="46"/>
      <c r="P33" s="46"/>
      <c r="Q33" s="46"/>
      <c r="R33" s="78">
        <f t="shared" si="0"/>
        <v>0</v>
      </c>
      <c r="S33" s="46">
        <f t="shared" si="1"/>
        <v>133</v>
      </c>
      <c r="T33" s="80"/>
      <c r="U33" s="13"/>
      <c r="V33" s="19"/>
      <c r="W33" s="19"/>
      <c r="X33" s="19"/>
    </row>
    <row r="34" spans="1:24" ht="15.75" thickBot="1" x14ac:dyDescent="0.3">
      <c r="A34" s="59"/>
      <c r="B34" s="60" t="s">
        <v>10</v>
      </c>
      <c r="C34" s="32"/>
      <c r="D34" s="54">
        <f>SUM(D31:D33)</f>
        <v>10306</v>
      </c>
      <c r="E34" s="54">
        <f t="shared" ref="E34:F34" si="15">SUM(E31:E33)</f>
        <v>9253.5</v>
      </c>
      <c r="F34" s="48">
        <f t="shared" si="15"/>
        <v>1052.5</v>
      </c>
      <c r="G34" s="47">
        <f t="shared" ref="G34:R34" si="16">G32+G33</f>
        <v>1075</v>
      </c>
      <c r="H34" s="47">
        <f t="shared" si="16"/>
        <v>942</v>
      </c>
      <c r="I34" s="48">
        <f t="shared" si="16"/>
        <v>133</v>
      </c>
      <c r="J34" s="47">
        <f t="shared" si="16"/>
        <v>0</v>
      </c>
      <c r="K34" s="47">
        <f t="shared" si="16"/>
        <v>0</v>
      </c>
      <c r="L34" s="48">
        <f t="shared" si="16"/>
        <v>0</v>
      </c>
      <c r="M34" s="47">
        <f t="shared" si="16"/>
        <v>0</v>
      </c>
      <c r="N34" s="47">
        <f t="shared" si="16"/>
        <v>0</v>
      </c>
      <c r="O34" s="48">
        <f t="shared" si="16"/>
        <v>0</v>
      </c>
      <c r="P34" s="47">
        <f t="shared" si="16"/>
        <v>800.5</v>
      </c>
      <c r="Q34" s="47">
        <f t="shared" si="16"/>
        <v>800.5</v>
      </c>
      <c r="R34" s="47">
        <f t="shared" si="16"/>
        <v>0</v>
      </c>
      <c r="S34" s="48">
        <f>SUM(S31:S33)</f>
        <v>1185.5</v>
      </c>
      <c r="T34" s="31">
        <v>0.104</v>
      </c>
      <c r="U34" s="13"/>
      <c r="V34" s="19"/>
      <c r="W34" s="19"/>
      <c r="X34" s="19"/>
    </row>
    <row r="35" spans="1:24" x14ac:dyDescent="0.25">
      <c r="A35" s="15" t="s">
        <v>33</v>
      </c>
      <c r="B35" s="127" t="s">
        <v>31</v>
      </c>
      <c r="C35" s="12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13"/>
      <c r="V35" s="19"/>
      <c r="W35" s="19"/>
      <c r="X35" s="19"/>
    </row>
    <row r="36" spans="1:24" ht="33.75" customHeight="1" x14ac:dyDescent="0.25">
      <c r="A36" s="15"/>
      <c r="B36" s="131" t="s">
        <v>51</v>
      </c>
      <c r="C36" s="132"/>
      <c r="D36" s="58">
        <v>1485.1</v>
      </c>
      <c r="E36" s="58">
        <v>1477.7</v>
      </c>
      <c r="F36" s="58">
        <f t="shared" ref="F36" si="17">D36-E36</f>
        <v>7.3999999999998636</v>
      </c>
      <c r="G36" s="58">
        <v>250</v>
      </c>
      <c r="H36" s="58">
        <v>247.5</v>
      </c>
      <c r="I36" s="58">
        <f t="shared" ref="I36" si="18">G36-H36</f>
        <v>2.5</v>
      </c>
      <c r="J36" s="58"/>
      <c r="K36" s="58"/>
      <c r="L36" s="58"/>
      <c r="M36" s="58"/>
      <c r="N36" s="58"/>
      <c r="O36" s="58"/>
      <c r="P36" s="58">
        <v>800</v>
      </c>
      <c r="Q36" s="58">
        <v>800</v>
      </c>
      <c r="R36" s="58">
        <f t="shared" ref="R36" si="19">P36-Q36</f>
        <v>0</v>
      </c>
      <c r="S36" s="58">
        <f t="shared" ref="S36" si="20">F36+I36+L36+O36+R36</f>
        <v>9.8999999999998636</v>
      </c>
      <c r="T36" s="58"/>
      <c r="U36" s="13"/>
      <c r="V36" s="19"/>
      <c r="W36" s="19"/>
      <c r="X36" s="19"/>
    </row>
    <row r="37" spans="1:24" ht="36.75" customHeight="1" thickBot="1" x14ac:dyDescent="0.3">
      <c r="A37" s="15"/>
      <c r="B37" s="129" t="s">
        <v>52</v>
      </c>
      <c r="C37" s="130"/>
      <c r="D37" s="46">
        <v>12640.5</v>
      </c>
      <c r="E37" s="46">
        <v>12640.5</v>
      </c>
      <c r="F37" s="46">
        <f t="shared" si="7"/>
        <v>0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>
        <f t="shared" si="0"/>
        <v>0</v>
      </c>
      <c r="S37" s="46">
        <f t="shared" si="1"/>
        <v>0</v>
      </c>
      <c r="T37" s="46"/>
      <c r="U37" s="13"/>
      <c r="V37" s="19"/>
      <c r="W37" s="19"/>
      <c r="X37" s="19"/>
    </row>
    <row r="38" spans="1:24" ht="13.5" customHeight="1" thickBot="1" x14ac:dyDescent="0.3">
      <c r="A38" s="37"/>
      <c r="B38" s="35" t="s">
        <v>10</v>
      </c>
      <c r="C38" s="60"/>
      <c r="D38" s="47">
        <f>SUM(D35:D37)</f>
        <v>14125.6</v>
      </c>
      <c r="E38" s="47">
        <f t="shared" ref="E38:S38" si="21">SUM(E35:E37)</f>
        <v>14118.2</v>
      </c>
      <c r="F38" s="48">
        <f t="shared" si="21"/>
        <v>7.3999999999998636</v>
      </c>
      <c r="G38" s="47">
        <f t="shared" si="21"/>
        <v>250</v>
      </c>
      <c r="H38" s="47">
        <f t="shared" si="21"/>
        <v>247.5</v>
      </c>
      <c r="I38" s="48">
        <f t="shared" si="21"/>
        <v>2.5</v>
      </c>
      <c r="J38" s="47">
        <f t="shared" si="21"/>
        <v>0</v>
      </c>
      <c r="K38" s="47">
        <f t="shared" si="21"/>
        <v>0</v>
      </c>
      <c r="L38" s="48">
        <f t="shared" si="21"/>
        <v>0</v>
      </c>
      <c r="M38" s="47">
        <f t="shared" si="21"/>
        <v>0</v>
      </c>
      <c r="N38" s="47">
        <f t="shared" si="21"/>
        <v>0</v>
      </c>
      <c r="O38" s="48">
        <f t="shared" si="21"/>
        <v>0</v>
      </c>
      <c r="P38" s="47">
        <f t="shared" si="21"/>
        <v>800</v>
      </c>
      <c r="Q38" s="47">
        <f t="shared" si="21"/>
        <v>800</v>
      </c>
      <c r="R38" s="48">
        <f t="shared" si="21"/>
        <v>0</v>
      </c>
      <c r="S38" s="48">
        <f t="shared" si="21"/>
        <v>9.8999999999998636</v>
      </c>
      <c r="T38" s="31">
        <v>1E-3</v>
      </c>
      <c r="U38" s="13"/>
      <c r="V38" s="19"/>
      <c r="W38" s="19"/>
      <c r="X38" s="19"/>
    </row>
    <row r="39" spans="1:24" x14ac:dyDescent="0.25">
      <c r="A39" s="15" t="s">
        <v>36</v>
      </c>
      <c r="B39" s="127" t="s">
        <v>34</v>
      </c>
      <c r="C39" s="128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13"/>
      <c r="V39" s="19"/>
      <c r="W39" s="19"/>
      <c r="X39" s="19"/>
    </row>
    <row r="40" spans="1:24" ht="33.75" customHeight="1" x14ac:dyDescent="0.25">
      <c r="A40" s="15"/>
      <c r="B40" s="131" t="s">
        <v>51</v>
      </c>
      <c r="C40" s="132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>
        <v>1100</v>
      </c>
      <c r="Q40" s="57">
        <v>1100</v>
      </c>
      <c r="R40" s="57">
        <f t="shared" ref="R40" si="22">P40-Q40</f>
        <v>0</v>
      </c>
      <c r="S40" s="57">
        <f t="shared" ref="S40" si="23">F40+I40+L40+O40+R40</f>
        <v>0</v>
      </c>
      <c r="T40" s="57"/>
      <c r="U40" s="13"/>
      <c r="V40" s="19"/>
      <c r="W40" s="19"/>
      <c r="X40" s="19"/>
    </row>
    <row r="41" spans="1:24" ht="34.5" customHeight="1" thickBot="1" x14ac:dyDescent="0.3">
      <c r="A41" s="15"/>
      <c r="B41" s="129" t="s">
        <v>52</v>
      </c>
      <c r="C41" s="130"/>
      <c r="D41" s="46">
        <v>9116.2000000000007</v>
      </c>
      <c r="E41" s="46">
        <v>9070.7000000000007</v>
      </c>
      <c r="F41" s="46">
        <f t="shared" si="7"/>
        <v>45.5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>
        <f t="shared" si="0"/>
        <v>0</v>
      </c>
      <c r="S41" s="46">
        <f t="shared" si="1"/>
        <v>45.5</v>
      </c>
      <c r="T41" s="46"/>
      <c r="U41" s="13"/>
      <c r="V41" s="19"/>
      <c r="W41" s="19"/>
      <c r="X41" s="19"/>
    </row>
    <row r="42" spans="1:24" ht="15.75" thickBot="1" x14ac:dyDescent="0.3">
      <c r="A42" s="37"/>
      <c r="B42" s="60" t="s">
        <v>10</v>
      </c>
      <c r="C42" s="35"/>
      <c r="D42" s="47">
        <f>SUM(D39:D41)</f>
        <v>9116.2000000000007</v>
      </c>
      <c r="E42" s="47">
        <f t="shared" ref="E42:S42" si="24">SUM(E39:E41)</f>
        <v>9070.7000000000007</v>
      </c>
      <c r="F42" s="48">
        <f t="shared" si="24"/>
        <v>45.5</v>
      </c>
      <c r="G42" s="47">
        <f t="shared" si="24"/>
        <v>0</v>
      </c>
      <c r="H42" s="47">
        <f t="shared" si="24"/>
        <v>0</v>
      </c>
      <c r="I42" s="48">
        <f t="shared" si="24"/>
        <v>0</v>
      </c>
      <c r="J42" s="47">
        <f t="shared" si="24"/>
        <v>0</v>
      </c>
      <c r="K42" s="47">
        <f t="shared" si="24"/>
        <v>0</v>
      </c>
      <c r="L42" s="48">
        <f t="shared" si="24"/>
        <v>0</v>
      </c>
      <c r="M42" s="47">
        <f t="shared" si="24"/>
        <v>0</v>
      </c>
      <c r="N42" s="47">
        <f t="shared" si="24"/>
        <v>0</v>
      </c>
      <c r="O42" s="48">
        <f t="shared" si="24"/>
        <v>0</v>
      </c>
      <c r="P42" s="47">
        <f t="shared" si="24"/>
        <v>1100</v>
      </c>
      <c r="Q42" s="47">
        <f t="shared" si="24"/>
        <v>1100</v>
      </c>
      <c r="R42" s="48">
        <f t="shared" si="24"/>
        <v>0</v>
      </c>
      <c r="S42" s="48">
        <f t="shared" si="24"/>
        <v>45.5</v>
      </c>
      <c r="T42" s="62">
        <v>5.0000000000000001E-3</v>
      </c>
      <c r="U42" s="13"/>
      <c r="V42" s="19"/>
      <c r="W42" s="19"/>
      <c r="X42" s="19"/>
    </row>
    <row r="43" spans="1:24" ht="15.75" customHeight="1" x14ac:dyDescent="0.25">
      <c r="A43" s="15" t="s">
        <v>37</v>
      </c>
      <c r="B43" s="127" t="s">
        <v>35</v>
      </c>
      <c r="C43" s="12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13"/>
      <c r="V43" s="19"/>
      <c r="W43" s="19"/>
      <c r="X43" s="19"/>
    </row>
    <row r="44" spans="1:24" ht="34.5" customHeight="1" x14ac:dyDescent="0.25">
      <c r="A44" s="15"/>
      <c r="B44" s="131" t="s">
        <v>51</v>
      </c>
      <c r="C44" s="132"/>
      <c r="D44" s="58"/>
      <c r="E44" s="58"/>
      <c r="F44" s="58"/>
      <c r="G44" s="58">
        <v>1328</v>
      </c>
      <c r="H44" s="58">
        <v>796</v>
      </c>
      <c r="I44" s="58">
        <f t="shared" ref="I44" si="25">G44-H44</f>
        <v>532</v>
      </c>
      <c r="J44" s="58"/>
      <c r="K44" s="58"/>
      <c r="L44" s="58"/>
      <c r="M44" s="58"/>
      <c r="N44" s="58"/>
      <c r="O44" s="58"/>
      <c r="P44" s="58">
        <v>2152</v>
      </c>
      <c r="Q44" s="58">
        <v>2152</v>
      </c>
      <c r="R44" s="58">
        <f t="shared" ref="R44" si="26">P44-Q44</f>
        <v>0</v>
      </c>
      <c r="S44" s="58">
        <f t="shared" ref="S44" si="27">F44+I44+L44+O44+R44</f>
        <v>532</v>
      </c>
      <c r="T44" s="58"/>
      <c r="U44" s="13"/>
      <c r="V44" s="19"/>
      <c r="W44" s="19"/>
      <c r="X44" s="19"/>
    </row>
    <row r="45" spans="1:24" ht="33.75" customHeight="1" thickBot="1" x14ac:dyDescent="0.3">
      <c r="A45" s="15"/>
      <c r="B45" s="129" t="s">
        <v>52</v>
      </c>
      <c r="C45" s="130"/>
      <c r="D45" s="46">
        <v>6649.4</v>
      </c>
      <c r="E45" s="46">
        <v>6649.4</v>
      </c>
      <c r="F45" s="46">
        <f t="shared" ref="F45" si="28">D45-E45</f>
        <v>0</v>
      </c>
      <c r="G45" s="46"/>
      <c r="H45" s="46"/>
      <c r="I45" s="46">
        <f t="shared" ref="I45" si="29">G45-H45</f>
        <v>0</v>
      </c>
      <c r="J45" s="46"/>
      <c r="K45" s="46"/>
      <c r="L45" s="46"/>
      <c r="M45" s="46"/>
      <c r="N45" s="46"/>
      <c r="O45" s="46"/>
      <c r="P45" s="46"/>
      <c r="Q45" s="46"/>
      <c r="R45" s="46">
        <f t="shared" ref="R45" si="30">P45-Q45</f>
        <v>0</v>
      </c>
      <c r="S45" s="46">
        <f t="shared" ref="S45" si="31">F45+I45+L45+O45+R45</f>
        <v>0</v>
      </c>
      <c r="T45" s="46"/>
      <c r="U45" s="13"/>
      <c r="V45" s="19"/>
      <c r="W45" s="19"/>
      <c r="X45" s="19"/>
    </row>
    <row r="46" spans="1:24" ht="15.75" thickBot="1" x14ac:dyDescent="0.3">
      <c r="A46" s="37"/>
      <c r="B46" s="60" t="s">
        <v>10</v>
      </c>
      <c r="C46" s="35"/>
      <c r="D46" s="47">
        <f>SUM(D43:D45)</f>
        <v>6649.4</v>
      </c>
      <c r="E46" s="47">
        <f t="shared" ref="E46" si="32">SUM(E43:E45)</f>
        <v>6649.4</v>
      </c>
      <c r="F46" s="48">
        <f t="shared" ref="F46" si="33">SUM(F43:F45)</f>
        <v>0</v>
      </c>
      <c r="G46" s="47">
        <f t="shared" ref="G46" si="34">SUM(G43:G45)</f>
        <v>1328</v>
      </c>
      <c r="H46" s="47">
        <f t="shared" ref="H46" si="35">SUM(H43:H45)</f>
        <v>796</v>
      </c>
      <c r="I46" s="48">
        <f t="shared" ref="I46" si="36">SUM(I43:I45)</f>
        <v>532</v>
      </c>
      <c r="J46" s="47">
        <f t="shared" ref="J46" si="37">SUM(J43:J45)</f>
        <v>0</v>
      </c>
      <c r="K46" s="47">
        <f t="shared" ref="K46" si="38">SUM(K43:K45)</f>
        <v>0</v>
      </c>
      <c r="L46" s="48">
        <f t="shared" ref="L46" si="39">SUM(L43:L45)</f>
        <v>0</v>
      </c>
      <c r="M46" s="47">
        <f t="shared" ref="M46" si="40">SUM(M43:M45)</f>
        <v>0</v>
      </c>
      <c r="N46" s="47">
        <f t="shared" ref="N46" si="41">SUM(N43:N45)</f>
        <v>0</v>
      </c>
      <c r="O46" s="48">
        <f t="shared" ref="O46" si="42">SUM(O43:O45)</f>
        <v>0</v>
      </c>
      <c r="P46" s="47">
        <f t="shared" ref="P46" si="43">SUM(P43:P45)</f>
        <v>2152</v>
      </c>
      <c r="Q46" s="47">
        <f t="shared" ref="Q46" si="44">SUM(Q43:Q45)</f>
        <v>2152</v>
      </c>
      <c r="R46" s="48">
        <f t="shared" ref="R46" si="45">SUM(R43:R45)</f>
        <v>0</v>
      </c>
      <c r="S46" s="48">
        <f t="shared" ref="S46" si="46">SUM(S43:S45)</f>
        <v>532</v>
      </c>
      <c r="T46" s="62">
        <v>6.7000000000000004E-2</v>
      </c>
      <c r="U46" s="13"/>
      <c r="V46" s="19"/>
      <c r="W46" s="19"/>
      <c r="X46" s="19"/>
    </row>
    <row r="47" spans="1:24" x14ac:dyDescent="0.25">
      <c r="A47" s="15" t="s">
        <v>38</v>
      </c>
      <c r="B47" s="127" t="s">
        <v>39</v>
      </c>
      <c r="C47" s="12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13"/>
      <c r="V47" s="19"/>
      <c r="W47" s="19"/>
      <c r="X47" s="19"/>
    </row>
    <row r="48" spans="1:24" ht="36.75" customHeight="1" x14ac:dyDescent="0.25">
      <c r="A48" s="15"/>
      <c r="B48" s="131" t="s">
        <v>51</v>
      </c>
      <c r="C48" s="132"/>
      <c r="D48" s="58"/>
      <c r="E48" s="58"/>
      <c r="F48" s="58"/>
      <c r="G48" s="58">
        <v>653.9</v>
      </c>
      <c r="H48" s="58">
        <v>385</v>
      </c>
      <c r="I48" s="58">
        <f t="shared" ref="I48" si="47">G48-H48</f>
        <v>268.89999999999998</v>
      </c>
      <c r="J48" s="58"/>
      <c r="K48" s="58"/>
      <c r="L48" s="58"/>
      <c r="M48" s="58"/>
      <c r="N48" s="58"/>
      <c r="O48" s="58"/>
      <c r="P48" s="58">
        <v>438.6</v>
      </c>
      <c r="Q48" s="58">
        <v>438.6</v>
      </c>
      <c r="R48" s="58">
        <f t="shared" ref="R48" si="48">P48-Q48</f>
        <v>0</v>
      </c>
      <c r="S48" s="58">
        <f t="shared" ref="S48" si="49">F48+I48+L48+O48+R48</f>
        <v>268.89999999999998</v>
      </c>
      <c r="T48" s="58"/>
      <c r="U48" s="13"/>
      <c r="V48" s="19"/>
      <c r="W48" s="19"/>
      <c r="X48" s="19"/>
    </row>
    <row r="49" spans="1:24" ht="35.25" customHeight="1" thickBot="1" x14ac:dyDescent="0.3">
      <c r="A49" s="15"/>
      <c r="B49" s="129" t="s">
        <v>52</v>
      </c>
      <c r="C49" s="130"/>
      <c r="D49" s="46">
        <v>8260.1</v>
      </c>
      <c r="E49" s="46">
        <v>8260.1</v>
      </c>
      <c r="F49" s="46">
        <f t="shared" ref="F49" si="50">D49-E49</f>
        <v>0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>
        <f t="shared" ref="R49" si="51">P49-Q49</f>
        <v>0</v>
      </c>
      <c r="S49" s="46">
        <f t="shared" ref="S49" si="52">F49+I49+L49+O49+R49</f>
        <v>0</v>
      </c>
      <c r="T49" s="46"/>
      <c r="U49" s="13"/>
      <c r="V49" s="19"/>
      <c r="W49" s="19"/>
      <c r="X49" s="19"/>
    </row>
    <row r="50" spans="1:24" ht="15.75" thickBot="1" x14ac:dyDescent="0.3">
      <c r="A50" s="37"/>
      <c r="B50" s="60" t="s">
        <v>10</v>
      </c>
      <c r="C50" s="35"/>
      <c r="D50" s="47">
        <f>SUM(D47:D49)</f>
        <v>8260.1</v>
      </c>
      <c r="E50" s="47">
        <f t="shared" ref="E50" si="53">SUM(E47:E49)</f>
        <v>8260.1</v>
      </c>
      <c r="F50" s="48">
        <f t="shared" ref="F50" si="54">SUM(F47:F49)</f>
        <v>0</v>
      </c>
      <c r="G50" s="47">
        <f t="shared" ref="G50" si="55">SUM(G47:G49)</f>
        <v>653.9</v>
      </c>
      <c r="H50" s="47">
        <f t="shared" ref="H50" si="56">SUM(H47:H49)</f>
        <v>385</v>
      </c>
      <c r="I50" s="48">
        <f t="shared" ref="I50" si="57">SUM(I47:I49)</f>
        <v>268.89999999999998</v>
      </c>
      <c r="J50" s="47">
        <f t="shared" ref="J50" si="58">SUM(J47:J49)</f>
        <v>0</v>
      </c>
      <c r="K50" s="47">
        <f t="shared" ref="K50" si="59">SUM(K47:K49)</f>
        <v>0</v>
      </c>
      <c r="L50" s="48">
        <f t="shared" ref="L50" si="60">SUM(L47:L49)</f>
        <v>0</v>
      </c>
      <c r="M50" s="47">
        <f t="shared" ref="M50" si="61">SUM(M47:M49)</f>
        <v>0</v>
      </c>
      <c r="N50" s="47">
        <f t="shared" ref="N50" si="62">SUM(N47:N49)</f>
        <v>0</v>
      </c>
      <c r="O50" s="48">
        <f t="shared" ref="O50" si="63">SUM(O47:O49)</f>
        <v>0</v>
      </c>
      <c r="P50" s="47">
        <f t="shared" ref="P50" si="64">SUM(P47:P49)</f>
        <v>438.6</v>
      </c>
      <c r="Q50" s="47">
        <f t="shared" ref="Q50" si="65">SUM(Q47:Q49)</f>
        <v>438.6</v>
      </c>
      <c r="R50" s="48">
        <f t="shared" ref="R50" si="66">SUM(R47:R49)</f>
        <v>0</v>
      </c>
      <c r="S50" s="48">
        <f t="shared" ref="S50" si="67">SUM(S47:S49)</f>
        <v>268.89999999999998</v>
      </c>
      <c r="T50" s="62">
        <v>0.03</v>
      </c>
      <c r="U50" s="13"/>
      <c r="V50" s="19"/>
      <c r="W50" s="19"/>
      <c r="X50" s="19"/>
    </row>
    <row r="51" spans="1:24" x14ac:dyDescent="0.25">
      <c r="A51" s="15" t="s">
        <v>40</v>
      </c>
      <c r="B51" s="127" t="s">
        <v>41</v>
      </c>
      <c r="C51" s="128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13"/>
      <c r="V51" s="19"/>
      <c r="W51" s="19"/>
      <c r="X51" s="19"/>
    </row>
    <row r="52" spans="1:24" ht="33.75" customHeight="1" x14ac:dyDescent="0.25">
      <c r="A52" s="15"/>
      <c r="B52" s="131" t="s">
        <v>51</v>
      </c>
      <c r="C52" s="132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>
        <v>1192.2</v>
      </c>
      <c r="Q52" s="49">
        <v>1192.2</v>
      </c>
      <c r="R52" s="49">
        <f t="shared" ref="R52" si="68">P52-Q52</f>
        <v>0</v>
      </c>
      <c r="S52" s="49">
        <f t="shared" ref="S52" si="69">F52+I52+L52+O52+R52</f>
        <v>0</v>
      </c>
      <c r="T52" s="49"/>
      <c r="U52" s="13"/>
      <c r="V52" s="19"/>
      <c r="W52" s="19"/>
      <c r="X52" s="19"/>
    </row>
    <row r="53" spans="1:24" ht="36" customHeight="1" thickBot="1" x14ac:dyDescent="0.3">
      <c r="A53" s="15"/>
      <c r="B53" s="129" t="s">
        <v>52</v>
      </c>
      <c r="C53" s="130"/>
      <c r="D53" s="46">
        <v>2572.3000000000002</v>
      </c>
      <c r="E53" s="46">
        <v>2179.1</v>
      </c>
      <c r="F53" s="46">
        <f t="shared" ref="F53" si="70">D53-E53</f>
        <v>393.20000000000027</v>
      </c>
      <c r="G53" s="46">
        <v>400.5</v>
      </c>
      <c r="H53" s="46">
        <v>400.5</v>
      </c>
      <c r="I53" s="46">
        <f t="shared" ref="I53" si="71">G53-H53</f>
        <v>0</v>
      </c>
      <c r="J53" s="46"/>
      <c r="K53" s="46"/>
      <c r="L53" s="46"/>
      <c r="M53" s="46"/>
      <c r="N53" s="46"/>
      <c r="O53" s="46"/>
      <c r="P53" s="46"/>
      <c r="Q53" s="46"/>
      <c r="R53" s="46">
        <f t="shared" ref="R53" si="72">P53-Q53</f>
        <v>0</v>
      </c>
      <c r="S53" s="46">
        <f t="shared" ref="S53" si="73">F53+I53+L53+O53+R53</f>
        <v>393.20000000000027</v>
      </c>
      <c r="T53" s="46"/>
      <c r="U53" s="13"/>
      <c r="V53" s="19"/>
      <c r="W53" s="19"/>
      <c r="X53" s="19"/>
    </row>
    <row r="54" spans="1:24" ht="15.75" thickBot="1" x14ac:dyDescent="0.3">
      <c r="A54" s="37"/>
      <c r="B54" s="60" t="s">
        <v>10</v>
      </c>
      <c r="C54" s="35"/>
      <c r="D54" s="47">
        <f>SUM(D51:D53)</f>
        <v>2572.3000000000002</v>
      </c>
      <c r="E54" s="47">
        <f t="shared" ref="E54" si="74">SUM(E51:E53)</f>
        <v>2179.1</v>
      </c>
      <c r="F54" s="48">
        <f t="shared" ref="F54" si="75">SUM(F51:F53)</f>
        <v>393.20000000000027</v>
      </c>
      <c r="G54" s="47">
        <f t="shared" ref="G54" si="76">SUM(G51:G53)</f>
        <v>400.5</v>
      </c>
      <c r="H54" s="47">
        <f t="shared" ref="H54" si="77">SUM(H51:H53)</f>
        <v>400.5</v>
      </c>
      <c r="I54" s="48">
        <f t="shared" ref="I54" si="78">SUM(I51:I53)</f>
        <v>0</v>
      </c>
      <c r="J54" s="47">
        <f t="shared" ref="J54" si="79">SUM(J51:J53)</f>
        <v>0</v>
      </c>
      <c r="K54" s="47">
        <f t="shared" ref="K54" si="80">SUM(K51:K53)</f>
        <v>0</v>
      </c>
      <c r="L54" s="48">
        <f t="shared" ref="L54" si="81">SUM(L51:L53)</f>
        <v>0</v>
      </c>
      <c r="M54" s="47">
        <f t="shared" ref="M54" si="82">SUM(M51:M53)</f>
        <v>0</v>
      </c>
      <c r="N54" s="47">
        <f t="shared" ref="N54" si="83">SUM(N51:N53)</f>
        <v>0</v>
      </c>
      <c r="O54" s="48">
        <f t="shared" ref="O54" si="84">SUM(O51:O53)</f>
        <v>0</v>
      </c>
      <c r="P54" s="47">
        <f t="shared" ref="P54" si="85">SUM(P51:P53)</f>
        <v>1192.2</v>
      </c>
      <c r="Q54" s="47">
        <f t="shared" ref="Q54" si="86">SUM(Q51:Q53)</f>
        <v>1192.2</v>
      </c>
      <c r="R54" s="48">
        <f t="shared" ref="R54" si="87">SUM(R51:R53)</f>
        <v>0</v>
      </c>
      <c r="S54" s="48">
        <f t="shared" ref="S54" si="88">SUM(S51:S53)</f>
        <v>393.20000000000027</v>
      </c>
      <c r="T54" s="62">
        <v>0.13200000000000001</v>
      </c>
      <c r="U54" s="13"/>
      <c r="V54" s="19"/>
      <c r="W54" s="19"/>
      <c r="X54" s="19"/>
    </row>
    <row r="55" spans="1:24" x14ac:dyDescent="0.25">
      <c r="A55" s="15" t="s">
        <v>42</v>
      </c>
      <c r="B55" s="127" t="s">
        <v>43</v>
      </c>
      <c r="C55" s="128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13"/>
      <c r="V55" s="19"/>
      <c r="W55" s="19"/>
      <c r="X55" s="19"/>
    </row>
    <row r="56" spans="1:24" ht="30.75" customHeight="1" x14ac:dyDescent="0.25">
      <c r="A56" s="15"/>
      <c r="B56" s="131" t="s">
        <v>51</v>
      </c>
      <c r="C56" s="132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>
        <v>491.7</v>
      </c>
      <c r="Q56" s="58">
        <v>491.7</v>
      </c>
      <c r="R56" s="58">
        <f t="shared" ref="R56" si="89">P56-Q56</f>
        <v>0</v>
      </c>
      <c r="S56" s="58">
        <f t="shared" ref="S56" si="90">F56+I56+L56+O56+R56</f>
        <v>0</v>
      </c>
      <c r="T56" s="58"/>
      <c r="U56" s="13"/>
      <c r="V56" s="19"/>
      <c r="W56" s="19"/>
      <c r="X56" s="19"/>
    </row>
    <row r="57" spans="1:24" ht="33.75" customHeight="1" thickBot="1" x14ac:dyDescent="0.3">
      <c r="A57" s="15"/>
      <c r="B57" s="129" t="s">
        <v>52</v>
      </c>
      <c r="C57" s="130"/>
      <c r="D57" s="46"/>
      <c r="E57" s="46"/>
      <c r="F57" s="46"/>
      <c r="G57" s="46">
        <v>200</v>
      </c>
      <c r="H57" s="46">
        <v>199.9</v>
      </c>
      <c r="I57" s="46">
        <f t="shared" ref="I57" si="91">G57-H57</f>
        <v>9.9999999999994316E-2</v>
      </c>
      <c r="J57" s="46"/>
      <c r="K57" s="46"/>
      <c r="L57" s="46"/>
      <c r="M57" s="46"/>
      <c r="N57" s="46"/>
      <c r="O57" s="46"/>
      <c r="P57" s="46"/>
      <c r="Q57" s="46"/>
      <c r="R57" s="46">
        <f t="shared" ref="R57" si="92">P57-Q57</f>
        <v>0</v>
      </c>
      <c r="S57" s="46">
        <f t="shared" ref="S57" si="93">F57+I57+L57+O57+R57</f>
        <v>9.9999999999994316E-2</v>
      </c>
      <c r="T57" s="46"/>
      <c r="U57" s="13"/>
      <c r="V57" s="19"/>
      <c r="W57" s="19"/>
      <c r="X57" s="19"/>
    </row>
    <row r="58" spans="1:24" ht="15.75" thickBot="1" x14ac:dyDescent="0.3">
      <c r="A58" s="37"/>
      <c r="B58" s="35" t="s">
        <v>10</v>
      </c>
      <c r="C58" s="35"/>
      <c r="D58" s="47">
        <f>SUM(D55:D57)</f>
        <v>0</v>
      </c>
      <c r="E58" s="47">
        <f t="shared" ref="E58" si="94">SUM(E55:E57)</f>
        <v>0</v>
      </c>
      <c r="F58" s="48">
        <f t="shared" ref="F58" si="95">SUM(F55:F57)</f>
        <v>0</v>
      </c>
      <c r="G58" s="47">
        <f t="shared" ref="G58" si="96">SUM(G55:G57)</f>
        <v>200</v>
      </c>
      <c r="H58" s="47">
        <f t="shared" ref="H58" si="97">SUM(H55:H57)</f>
        <v>199.9</v>
      </c>
      <c r="I58" s="48">
        <f t="shared" ref="I58" si="98">SUM(I55:I57)</f>
        <v>9.9999999999994316E-2</v>
      </c>
      <c r="J58" s="47">
        <f t="shared" ref="J58" si="99">SUM(J55:J57)</f>
        <v>0</v>
      </c>
      <c r="K58" s="47">
        <f t="shared" ref="K58" si="100">SUM(K55:K57)</f>
        <v>0</v>
      </c>
      <c r="L58" s="48">
        <f t="shared" ref="L58" si="101">SUM(L55:L57)</f>
        <v>0</v>
      </c>
      <c r="M58" s="47">
        <f t="shared" ref="M58" si="102">SUM(M55:M57)</f>
        <v>0</v>
      </c>
      <c r="N58" s="47">
        <f t="shared" ref="N58" si="103">SUM(N55:N57)</f>
        <v>0</v>
      </c>
      <c r="O58" s="48">
        <f>SUM(O55:O57)</f>
        <v>0</v>
      </c>
      <c r="P58" s="47">
        <f t="shared" ref="P58" si="104">SUM(P55:P57)</f>
        <v>491.7</v>
      </c>
      <c r="Q58" s="47">
        <f t="shared" ref="Q58" si="105">SUM(Q55:Q57)</f>
        <v>491.7</v>
      </c>
      <c r="R58" s="48">
        <f t="shared" ref="R58" si="106">SUM(R55:R57)</f>
        <v>0</v>
      </c>
      <c r="S58" s="48">
        <f>SUM(S55:S57)</f>
        <v>9.9999999999994316E-2</v>
      </c>
      <c r="T58" s="63">
        <v>5.0000000000000001E-4</v>
      </c>
      <c r="U58" s="13"/>
      <c r="V58" s="73"/>
      <c r="W58" s="19"/>
      <c r="X58" s="73"/>
    </row>
    <row r="59" spans="1:24" x14ac:dyDescent="0.25">
      <c r="A59" s="15" t="s">
        <v>44</v>
      </c>
      <c r="B59" s="127" t="s">
        <v>45</v>
      </c>
      <c r="C59" s="128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13"/>
      <c r="V59" s="19"/>
      <c r="W59" s="19"/>
      <c r="X59" s="19"/>
    </row>
    <row r="60" spans="1:24" ht="33" customHeight="1" x14ac:dyDescent="0.25">
      <c r="A60" s="15"/>
      <c r="B60" s="131" t="s">
        <v>51</v>
      </c>
      <c r="C60" s="132"/>
      <c r="D60" s="58">
        <v>3838.7</v>
      </c>
      <c r="E60" s="58">
        <v>3792.3</v>
      </c>
      <c r="F60" s="58">
        <f t="shared" ref="F60" si="107">D60-E60</f>
        <v>46.399999999999636</v>
      </c>
      <c r="G60" s="58">
        <v>496.3</v>
      </c>
      <c r="H60" s="58">
        <v>383.7</v>
      </c>
      <c r="I60" s="58">
        <f t="shared" ref="I60" si="108">G60-H60</f>
        <v>112.60000000000002</v>
      </c>
      <c r="J60" s="58"/>
      <c r="K60" s="58"/>
      <c r="L60" s="58"/>
      <c r="M60" s="58">
        <v>22505.4</v>
      </c>
      <c r="N60" s="58">
        <v>14966.1</v>
      </c>
      <c r="O60" s="58">
        <f>M60-N60</f>
        <v>7539.3000000000011</v>
      </c>
      <c r="P60" s="58">
        <v>3279.2</v>
      </c>
      <c r="Q60" s="58">
        <v>3279.2</v>
      </c>
      <c r="R60" s="58">
        <f t="shared" ref="R60" si="109">P60-Q60</f>
        <v>0</v>
      </c>
      <c r="S60" s="58">
        <f t="shared" ref="S60" si="110">F60+I60+L60+O60+R60</f>
        <v>7698.3000000000011</v>
      </c>
      <c r="T60" s="58"/>
      <c r="U60" s="13"/>
      <c r="V60" s="19"/>
      <c r="W60" s="19"/>
      <c r="X60" s="19"/>
    </row>
    <row r="61" spans="1:24" ht="34.5" customHeight="1" thickBot="1" x14ac:dyDescent="0.3">
      <c r="A61" s="15"/>
      <c r="B61" s="129" t="s">
        <v>52</v>
      </c>
      <c r="C61" s="130"/>
      <c r="D61" s="46">
        <v>29679.3</v>
      </c>
      <c r="E61" s="46">
        <v>29516.3</v>
      </c>
      <c r="F61" s="46">
        <f t="shared" ref="F61" si="111">D61-E61</f>
        <v>163</v>
      </c>
      <c r="G61" s="46">
        <v>456.8</v>
      </c>
      <c r="H61" s="46">
        <v>456.8</v>
      </c>
      <c r="I61" s="46">
        <f t="shared" ref="I61" si="112">G61-H61</f>
        <v>0</v>
      </c>
      <c r="J61" s="46"/>
      <c r="K61" s="46"/>
      <c r="L61" s="46"/>
      <c r="M61" s="46"/>
      <c r="N61" s="46"/>
      <c r="O61" s="46"/>
      <c r="P61" s="46"/>
      <c r="Q61" s="46"/>
      <c r="R61" s="46">
        <f t="shared" ref="R61" si="113">P61-Q61</f>
        <v>0</v>
      </c>
      <c r="S61" s="46">
        <f t="shared" ref="S61" si="114">F61+I61+L61+O61+R61</f>
        <v>163</v>
      </c>
      <c r="T61" s="46"/>
      <c r="U61" s="13"/>
      <c r="V61" s="19"/>
      <c r="W61" s="19"/>
      <c r="X61" s="19"/>
    </row>
    <row r="62" spans="1:24" ht="15.75" thickBot="1" x14ac:dyDescent="0.3">
      <c r="A62" s="37"/>
      <c r="B62" s="60" t="s">
        <v>10</v>
      </c>
      <c r="C62" s="35"/>
      <c r="D62" s="47">
        <f>SUM(D59:D61)</f>
        <v>33518</v>
      </c>
      <c r="E62" s="47">
        <f t="shared" ref="E62" si="115">SUM(E59:E61)</f>
        <v>33308.6</v>
      </c>
      <c r="F62" s="48">
        <f t="shared" ref="F62" si="116">SUM(F59:F61)</f>
        <v>209.39999999999964</v>
      </c>
      <c r="G62" s="47">
        <f t="shared" ref="G62" si="117">SUM(G59:G61)</f>
        <v>953.1</v>
      </c>
      <c r="H62" s="47">
        <f t="shared" ref="H62" si="118">SUM(H59:H61)</f>
        <v>840.5</v>
      </c>
      <c r="I62" s="48">
        <f t="shared" ref="I62" si="119">SUM(I59:I61)</f>
        <v>112.60000000000002</v>
      </c>
      <c r="J62" s="47">
        <f t="shared" ref="J62" si="120">SUM(J59:J61)</f>
        <v>0</v>
      </c>
      <c r="K62" s="47">
        <f t="shared" ref="K62" si="121">SUM(K59:K61)</f>
        <v>0</v>
      </c>
      <c r="L62" s="48">
        <f t="shared" ref="L62" si="122">SUM(L59:L61)</f>
        <v>0</v>
      </c>
      <c r="M62" s="47">
        <f t="shared" ref="M62" si="123">SUM(M59:M61)</f>
        <v>22505.4</v>
      </c>
      <c r="N62" s="47">
        <f t="shared" ref="N62" si="124">SUM(N59:N61)</f>
        <v>14966.1</v>
      </c>
      <c r="O62" s="48">
        <f t="shared" ref="O62" si="125">SUM(O59:O61)</f>
        <v>7539.3000000000011</v>
      </c>
      <c r="P62" s="47">
        <f t="shared" ref="P62" si="126">SUM(P59:P61)</f>
        <v>3279.2</v>
      </c>
      <c r="Q62" s="47">
        <f t="shared" ref="Q62" si="127">SUM(Q59:Q61)</f>
        <v>3279.2</v>
      </c>
      <c r="R62" s="48">
        <f t="shared" ref="R62" si="128">SUM(R59:R61)</f>
        <v>0</v>
      </c>
      <c r="S62" s="48">
        <f t="shared" ref="S62" si="129">SUM(S59:S61)</f>
        <v>7861.3000000000011</v>
      </c>
      <c r="T62" s="62">
        <v>0.13800000000000001</v>
      </c>
      <c r="U62" s="13"/>
      <c r="V62" s="19"/>
      <c r="W62" s="19"/>
      <c r="X62" s="19"/>
    </row>
    <row r="63" spans="1:24" x14ac:dyDescent="0.25">
      <c r="A63" s="15" t="s">
        <v>47</v>
      </c>
      <c r="B63" s="127" t="s">
        <v>46</v>
      </c>
      <c r="C63" s="128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13"/>
      <c r="V63" s="19"/>
      <c r="W63" s="19"/>
      <c r="X63" s="19"/>
    </row>
    <row r="64" spans="1:24" ht="33.75" customHeight="1" x14ac:dyDescent="0.25">
      <c r="A64" s="15"/>
      <c r="B64" s="131" t="s">
        <v>51</v>
      </c>
      <c r="C64" s="132"/>
      <c r="D64" s="58"/>
      <c r="E64" s="58"/>
      <c r="F64" s="58">
        <f t="shared" ref="F64" si="130">D64-E64</f>
        <v>0</v>
      </c>
      <c r="G64" s="58">
        <v>80</v>
      </c>
      <c r="H64" s="58">
        <v>64.900000000000006</v>
      </c>
      <c r="I64" s="58">
        <f t="shared" ref="I64" si="131">G64-H64</f>
        <v>15.099999999999994</v>
      </c>
      <c r="J64" s="58"/>
      <c r="K64" s="58"/>
      <c r="L64" s="58"/>
      <c r="M64" s="58"/>
      <c r="N64" s="58"/>
      <c r="O64" s="58">
        <f>M64-N64</f>
        <v>0</v>
      </c>
      <c r="P64" s="58">
        <v>1221.2</v>
      </c>
      <c r="Q64" s="58">
        <v>1221.2</v>
      </c>
      <c r="R64" s="58">
        <f t="shared" ref="R64" si="132">P64-Q64</f>
        <v>0</v>
      </c>
      <c r="S64" s="58">
        <f t="shared" ref="S64" si="133">F64+I64+L64+O64+R64</f>
        <v>15.099999999999994</v>
      </c>
      <c r="T64" s="58"/>
      <c r="U64" s="13"/>
      <c r="V64" s="19"/>
      <c r="W64" s="19"/>
      <c r="X64" s="19"/>
    </row>
    <row r="65" spans="1:24" ht="32.25" customHeight="1" thickBot="1" x14ac:dyDescent="0.3">
      <c r="A65" s="15"/>
      <c r="B65" s="129" t="s">
        <v>52</v>
      </c>
      <c r="C65" s="130"/>
      <c r="D65" s="46">
        <v>3184.7</v>
      </c>
      <c r="E65" s="46">
        <v>3184.7</v>
      </c>
      <c r="F65" s="46">
        <f t="shared" ref="F65" si="134">D65-E65</f>
        <v>0</v>
      </c>
      <c r="G65" s="46">
        <v>499.3</v>
      </c>
      <c r="H65" s="46">
        <v>499.3</v>
      </c>
      <c r="I65" s="46">
        <f t="shared" ref="I65" si="135">G65-H65</f>
        <v>0</v>
      </c>
      <c r="J65" s="46"/>
      <c r="K65" s="46"/>
      <c r="L65" s="46"/>
      <c r="M65" s="46"/>
      <c r="N65" s="46"/>
      <c r="O65" s="46"/>
      <c r="P65" s="46"/>
      <c r="Q65" s="46"/>
      <c r="R65" s="46">
        <f t="shared" ref="R65" si="136">P65-Q65</f>
        <v>0</v>
      </c>
      <c r="S65" s="46">
        <f t="shared" ref="S65" si="137">F65+I65+L65+O65+R65</f>
        <v>0</v>
      </c>
      <c r="T65" s="46"/>
      <c r="U65" s="13"/>
      <c r="V65" s="19"/>
      <c r="W65" s="19"/>
      <c r="X65" s="19"/>
    </row>
    <row r="66" spans="1:24" ht="15.75" thickBot="1" x14ac:dyDescent="0.3">
      <c r="A66" s="37"/>
      <c r="B66" s="60" t="s">
        <v>10</v>
      </c>
      <c r="C66" s="35"/>
      <c r="D66" s="47">
        <f>SUM(D63:D65)</f>
        <v>3184.7</v>
      </c>
      <c r="E66" s="47">
        <f t="shared" ref="E66" si="138">SUM(E63:E65)</f>
        <v>3184.7</v>
      </c>
      <c r="F66" s="48">
        <f t="shared" ref="F66" si="139">SUM(F63:F65)</f>
        <v>0</v>
      </c>
      <c r="G66" s="47">
        <f t="shared" ref="G66" si="140">SUM(G63:G65)</f>
        <v>579.29999999999995</v>
      </c>
      <c r="H66" s="47">
        <f t="shared" ref="H66" si="141">SUM(H63:H65)</f>
        <v>564.20000000000005</v>
      </c>
      <c r="I66" s="48">
        <f t="shared" ref="I66" si="142">SUM(I63:I65)</f>
        <v>15.099999999999994</v>
      </c>
      <c r="J66" s="47">
        <f t="shared" ref="J66" si="143">SUM(J63:J65)</f>
        <v>0</v>
      </c>
      <c r="K66" s="47">
        <f t="shared" ref="K66" si="144">SUM(K63:K65)</f>
        <v>0</v>
      </c>
      <c r="L66" s="48">
        <f t="shared" ref="L66" si="145">SUM(L63:L65)</f>
        <v>0</v>
      </c>
      <c r="M66" s="47">
        <f t="shared" ref="M66" si="146">SUM(M63:M65)</f>
        <v>0</v>
      </c>
      <c r="N66" s="47">
        <f t="shared" ref="N66" si="147">SUM(N63:N65)</f>
        <v>0</v>
      </c>
      <c r="O66" s="48">
        <f t="shared" ref="O66" si="148">SUM(O63:O65)</f>
        <v>0</v>
      </c>
      <c r="P66" s="47">
        <f t="shared" ref="P66" si="149">SUM(P63:P65)</f>
        <v>1221.2</v>
      </c>
      <c r="Q66" s="47">
        <f t="shared" ref="Q66" si="150">SUM(Q63:Q65)</f>
        <v>1221.2</v>
      </c>
      <c r="R66" s="48">
        <f t="shared" ref="R66" si="151">SUM(R63:R65)</f>
        <v>0</v>
      </c>
      <c r="S66" s="48">
        <f t="shared" ref="S66" si="152">SUM(S63:S65)</f>
        <v>15.099999999999994</v>
      </c>
      <c r="T66" s="62">
        <v>4.0000000000000001E-3</v>
      </c>
      <c r="U66" s="13"/>
      <c r="V66" s="19"/>
      <c r="W66" s="19"/>
      <c r="X66" s="19"/>
    </row>
    <row r="67" spans="1:24" x14ac:dyDescent="0.25">
      <c r="A67" s="15" t="s">
        <v>48</v>
      </c>
      <c r="B67" s="127" t="s">
        <v>49</v>
      </c>
      <c r="C67" s="128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13"/>
      <c r="V67" s="19"/>
      <c r="W67" s="19"/>
      <c r="X67" s="19"/>
    </row>
    <row r="68" spans="1:24" ht="32.25" customHeight="1" x14ac:dyDescent="0.25">
      <c r="A68" s="15"/>
      <c r="B68" s="131" t="s">
        <v>51</v>
      </c>
      <c r="C68" s="132"/>
      <c r="D68" s="58">
        <v>74753.8</v>
      </c>
      <c r="E68" s="58">
        <v>65904.2</v>
      </c>
      <c r="F68" s="58">
        <f>D68-E68</f>
        <v>8849.6000000000058</v>
      </c>
      <c r="G68" s="58"/>
      <c r="H68" s="58"/>
      <c r="I68" s="58"/>
      <c r="J68" s="58"/>
      <c r="K68" s="58"/>
      <c r="L68" s="58"/>
      <c r="M68" s="58"/>
      <c r="N68" s="58"/>
      <c r="O68" s="58"/>
      <c r="P68" s="58">
        <v>2300</v>
      </c>
      <c r="Q68" s="58">
        <v>2300</v>
      </c>
      <c r="R68" s="58">
        <f>P68-Q68</f>
        <v>0</v>
      </c>
      <c r="S68" s="58"/>
      <c r="T68" s="58"/>
      <c r="U68" s="13"/>
      <c r="V68" s="19"/>
      <c r="W68" s="19"/>
      <c r="X68" s="19"/>
    </row>
    <row r="69" spans="1:24" ht="34.5" customHeight="1" thickBot="1" x14ac:dyDescent="0.3">
      <c r="A69" s="15"/>
      <c r="B69" s="129" t="s">
        <v>52</v>
      </c>
      <c r="C69" s="130"/>
      <c r="D69" s="46">
        <v>9813.5</v>
      </c>
      <c r="E69" s="46">
        <v>9805.5</v>
      </c>
      <c r="F69" s="46">
        <f>D69-E69</f>
        <v>8</v>
      </c>
      <c r="G69" s="46">
        <v>95</v>
      </c>
      <c r="H69" s="46">
        <v>95</v>
      </c>
      <c r="I69" s="46"/>
      <c r="J69" s="46"/>
      <c r="K69" s="46"/>
      <c r="L69" s="46"/>
      <c r="M69" s="46"/>
      <c r="N69" s="46"/>
      <c r="O69" s="46"/>
      <c r="P69" s="46"/>
      <c r="Q69" s="46"/>
      <c r="R69" s="46">
        <v>0</v>
      </c>
      <c r="S69" s="46"/>
      <c r="T69" s="46"/>
      <c r="U69" s="13"/>
      <c r="V69" s="19"/>
      <c r="W69" s="19"/>
      <c r="X69" s="19"/>
    </row>
    <row r="70" spans="1:24" ht="15.75" thickBot="1" x14ac:dyDescent="0.3">
      <c r="A70" s="37"/>
      <c r="B70" s="35" t="s">
        <v>10</v>
      </c>
      <c r="C70" s="35"/>
      <c r="D70" s="67">
        <f>SUM(D67:D69)</f>
        <v>84567.3</v>
      </c>
      <c r="E70" s="67">
        <f>SUM(E67:E69)</f>
        <v>75709.7</v>
      </c>
      <c r="F70" s="68">
        <f>D70-E70</f>
        <v>8857.6000000000058</v>
      </c>
      <c r="G70" s="67">
        <f>SUM(G67:G69)</f>
        <v>95</v>
      </c>
      <c r="H70" s="67">
        <f>SUM(H67:H69)</f>
        <v>95</v>
      </c>
      <c r="I70" s="68">
        <f t="shared" si="8"/>
        <v>0</v>
      </c>
      <c r="J70" s="67"/>
      <c r="K70" s="67"/>
      <c r="L70" s="68">
        <v>0</v>
      </c>
      <c r="M70" s="67"/>
      <c r="N70" s="69"/>
      <c r="O70" s="68">
        <v>0</v>
      </c>
      <c r="P70" s="67">
        <f>SUM(P67:P69)</f>
        <v>2300</v>
      </c>
      <c r="Q70" s="67">
        <f>SUM(Q67:Q69)</f>
        <v>2300</v>
      </c>
      <c r="R70" s="68">
        <f t="shared" si="0"/>
        <v>0</v>
      </c>
      <c r="S70" s="70">
        <f>F70+I70+L70+O70+R70</f>
        <v>8857.6000000000058</v>
      </c>
      <c r="T70" s="17">
        <v>0.105</v>
      </c>
      <c r="U70" s="13"/>
      <c r="V70" s="19"/>
      <c r="W70" s="19"/>
      <c r="X70" s="19"/>
    </row>
    <row r="71" spans="1:24" ht="15.75" thickBot="1" x14ac:dyDescent="0.3">
      <c r="A71" s="36"/>
      <c r="B71" s="65" t="s">
        <v>50</v>
      </c>
      <c r="C71" s="66"/>
      <c r="D71" s="71">
        <f>D18+D22+D26+D30+D34+D38+D42+D46+D50+D54+D58+D62+D66+D70</f>
        <v>275990.40000000002</v>
      </c>
      <c r="E71" s="71">
        <f>E18+E22+E26+E30+E34+E38+E42+E46+E50+E54+E58+E62+E66+E70</f>
        <v>253170.40000000002</v>
      </c>
      <c r="F71" s="72">
        <f t="shared" ref="F71:S71" si="153">F18+F22+F26+F30+F34+F38+F42+F46+F50+F54+F58+F62+F66+F70</f>
        <v>22820.000000000004</v>
      </c>
      <c r="G71" s="71">
        <f t="shared" si="153"/>
        <v>8070.6</v>
      </c>
      <c r="H71" s="71">
        <f t="shared" si="153"/>
        <v>6870.7999999999993</v>
      </c>
      <c r="I71" s="72">
        <f t="shared" si="153"/>
        <v>1199.7999999999997</v>
      </c>
      <c r="J71" s="71">
        <f t="shared" si="153"/>
        <v>0</v>
      </c>
      <c r="K71" s="71">
        <f t="shared" si="153"/>
        <v>0</v>
      </c>
      <c r="L71" s="72">
        <f t="shared" si="153"/>
        <v>0</v>
      </c>
      <c r="M71" s="67">
        <f t="shared" si="153"/>
        <v>22505.4</v>
      </c>
      <c r="N71" s="71">
        <f t="shared" si="153"/>
        <v>14966.1</v>
      </c>
      <c r="O71" s="72">
        <f t="shared" si="153"/>
        <v>7539.3000000000011</v>
      </c>
      <c r="P71" s="71">
        <f t="shared" si="153"/>
        <v>18452.800000000003</v>
      </c>
      <c r="Q71" s="71">
        <f t="shared" si="153"/>
        <v>18452.800000000003</v>
      </c>
      <c r="R71" s="72">
        <f t="shared" si="153"/>
        <v>0</v>
      </c>
      <c r="S71" s="72">
        <f t="shared" si="153"/>
        <v>31559.100000000006</v>
      </c>
      <c r="T71" s="64">
        <v>0.10299999999999999</v>
      </c>
      <c r="U71" s="13"/>
      <c r="V71" s="19"/>
      <c r="W71" s="19"/>
      <c r="X71" s="19"/>
    </row>
    <row r="73" spans="1:24" x14ac:dyDescent="0.25">
      <c r="G73" s="2"/>
    </row>
    <row r="74" spans="1:24" x14ac:dyDescent="0.2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24" x14ac:dyDescent="0.25">
      <c r="D75" s="10"/>
      <c r="E75" s="10"/>
    </row>
    <row r="76" spans="1:24" x14ac:dyDescent="0.25">
      <c r="D76" s="10"/>
      <c r="E76" s="8"/>
      <c r="F76" s="12"/>
      <c r="J76" s="10"/>
      <c r="K76" s="10"/>
      <c r="L76" s="8"/>
    </row>
    <row r="77" spans="1:24" x14ac:dyDescent="0.25">
      <c r="D77" s="10"/>
      <c r="E77" s="5"/>
      <c r="F77" s="81"/>
      <c r="G77" s="82"/>
      <c r="H77" s="83"/>
      <c r="I77" s="4"/>
      <c r="J77" s="4"/>
      <c r="K77" s="4"/>
      <c r="L77" s="4"/>
      <c r="M77" s="7"/>
      <c r="N77" s="4"/>
      <c r="O77" s="4"/>
      <c r="P77" s="4"/>
      <c r="Q77" s="4"/>
      <c r="R77" s="4"/>
      <c r="S77" s="4"/>
      <c r="T77" s="4"/>
    </row>
    <row r="78" spans="1:24" x14ac:dyDescent="0.25">
      <c r="D78" s="10"/>
      <c r="E78" s="4"/>
      <c r="F78" s="81"/>
      <c r="G78" s="82"/>
      <c r="H78" s="83"/>
      <c r="I78" s="4"/>
      <c r="J78" s="5"/>
      <c r="K78" s="4"/>
      <c r="L78" s="84"/>
      <c r="M78" s="4"/>
      <c r="N78" s="4"/>
      <c r="O78" s="4"/>
      <c r="P78" s="4"/>
      <c r="Q78" s="4"/>
      <c r="R78" s="4"/>
      <c r="S78" s="5"/>
      <c r="T78" s="4"/>
    </row>
    <row r="79" spans="1:24" x14ac:dyDescent="0.25">
      <c r="D79" s="10"/>
      <c r="E79" s="4"/>
      <c r="F79" s="81"/>
      <c r="G79" s="82"/>
      <c r="H79" s="8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4" x14ac:dyDescent="0.25">
      <c r="D80" s="10"/>
      <c r="E80" s="4"/>
      <c r="F80" s="85"/>
      <c r="G80" s="82"/>
      <c r="H80" s="83"/>
      <c r="I80" s="4"/>
      <c r="J80" s="4"/>
      <c r="K80" s="4"/>
      <c r="L80" s="4"/>
      <c r="M80" s="4"/>
      <c r="N80" s="5"/>
      <c r="O80" s="5"/>
      <c r="P80" s="5"/>
      <c r="Q80" s="5"/>
      <c r="R80" s="4"/>
      <c r="S80" s="4"/>
      <c r="T80" s="4"/>
    </row>
    <row r="81" spans="4:20" x14ac:dyDescent="0.25">
      <c r="E81" s="4"/>
      <c r="F81" s="4"/>
      <c r="G81" s="7"/>
      <c r="H81" s="4"/>
      <c r="I81" s="4"/>
      <c r="J81" s="4"/>
      <c r="K81" s="4"/>
      <c r="L81" s="4"/>
      <c r="M81" s="4"/>
      <c r="N81" s="5"/>
      <c r="O81" s="5"/>
      <c r="P81" s="5"/>
      <c r="Q81" s="5"/>
      <c r="R81" s="4"/>
      <c r="S81" s="4"/>
      <c r="T81" s="4"/>
    </row>
    <row r="82" spans="4:20" x14ac:dyDescent="0.25"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4"/>
      <c r="S82" s="4"/>
      <c r="T82" s="4"/>
    </row>
    <row r="83" spans="4:20" x14ac:dyDescent="0.25">
      <c r="E83" s="4"/>
      <c r="F83" s="86"/>
      <c r="G83" s="4"/>
      <c r="H83" s="4"/>
      <c r="I83" s="4"/>
      <c r="J83" s="4"/>
      <c r="K83" s="4"/>
      <c r="L83" s="4"/>
      <c r="M83" s="4"/>
      <c r="N83" s="87"/>
      <c r="O83" s="5"/>
      <c r="P83" s="5"/>
      <c r="Q83" s="5"/>
      <c r="R83" s="4"/>
      <c r="S83" s="4"/>
      <c r="T83" s="4"/>
    </row>
    <row r="84" spans="4:20" x14ac:dyDescent="0.25"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4"/>
      <c r="S84" s="4"/>
      <c r="T84" s="4"/>
    </row>
    <row r="85" spans="4:20" x14ac:dyDescent="0.25">
      <c r="D85" s="10"/>
      <c r="E85" s="4"/>
      <c r="F85" s="81"/>
      <c r="G85" s="81"/>
      <c r="H85" s="88"/>
      <c r="I85" s="88"/>
      <c r="J85" s="4"/>
      <c r="K85" s="88"/>
      <c r="L85" s="4"/>
      <c r="M85" s="4"/>
      <c r="N85" s="5"/>
      <c r="O85" s="5"/>
      <c r="P85" s="5"/>
      <c r="Q85" s="5"/>
      <c r="R85" s="4"/>
      <c r="S85" s="4"/>
      <c r="T85" s="4"/>
    </row>
    <row r="86" spans="4:20" x14ac:dyDescent="0.25">
      <c r="D86" s="10"/>
      <c r="E86" s="4"/>
      <c r="F86" s="81"/>
      <c r="G86" s="81"/>
      <c r="H86" s="88"/>
      <c r="I86" s="88"/>
      <c r="J86" s="4"/>
      <c r="K86" s="88"/>
      <c r="L86" s="4"/>
      <c r="M86" s="4"/>
      <c r="N86" s="4"/>
      <c r="O86" s="4"/>
      <c r="P86" s="4"/>
      <c r="Q86" s="4"/>
      <c r="R86" s="4"/>
      <c r="S86" s="4"/>
      <c r="T86" s="4"/>
    </row>
    <row r="87" spans="4:20" x14ac:dyDescent="0.25">
      <c r="D87" s="10"/>
      <c r="E87" s="4"/>
      <c r="F87" s="81"/>
      <c r="G87" s="81"/>
      <c r="H87" s="88"/>
      <c r="I87" s="88"/>
      <c r="J87" s="4"/>
      <c r="K87" s="88"/>
      <c r="L87" s="4"/>
      <c r="M87" s="4"/>
      <c r="N87" s="4"/>
      <c r="O87" s="4"/>
      <c r="P87" s="4"/>
      <c r="Q87" s="4"/>
      <c r="R87" s="4"/>
      <c r="S87" s="4"/>
      <c r="T87" s="4"/>
    </row>
    <row r="88" spans="4:20" x14ac:dyDescent="0.25">
      <c r="D88" s="10"/>
      <c r="E88" s="4"/>
      <c r="F88" s="89"/>
      <c r="G88" s="89"/>
      <c r="H88" s="88"/>
      <c r="I88" s="88"/>
      <c r="J88" s="4"/>
      <c r="K88" s="88"/>
      <c r="L88" s="4"/>
      <c r="M88" s="4"/>
      <c r="N88" s="4"/>
      <c r="O88" s="4"/>
      <c r="P88" s="4"/>
      <c r="Q88" s="4"/>
      <c r="R88" s="4"/>
      <c r="S88" s="4"/>
      <c r="T88" s="4"/>
    </row>
    <row r="89" spans="4:20" x14ac:dyDescent="0.25">
      <c r="D89" s="10"/>
      <c r="E89" s="4"/>
      <c r="F89" s="81"/>
      <c r="G89" s="81"/>
      <c r="H89" s="88"/>
      <c r="I89" s="88"/>
      <c r="J89" s="4"/>
      <c r="K89" s="88"/>
      <c r="L89" s="4"/>
      <c r="M89" s="4"/>
      <c r="N89" s="4"/>
      <c r="O89" s="4"/>
      <c r="P89" s="4"/>
      <c r="Q89" s="4"/>
      <c r="R89" s="4"/>
      <c r="S89" s="4"/>
      <c r="T89" s="4"/>
    </row>
    <row r="90" spans="4:20" x14ac:dyDescent="0.25">
      <c r="E90" s="4"/>
      <c r="F90" s="86"/>
      <c r="G90" s="86"/>
      <c r="H90" s="88"/>
      <c r="I90" s="88"/>
      <c r="J90" s="4"/>
      <c r="K90" s="88"/>
      <c r="L90" s="4"/>
      <c r="M90" s="4"/>
      <c r="N90" s="4"/>
      <c r="O90" s="4"/>
      <c r="P90" s="4"/>
      <c r="Q90" s="4"/>
      <c r="R90" s="4"/>
      <c r="S90" s="4"/>
      <c r="T90" s="4"/>
    </row>
    <row r="91" spans="4:20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4:20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4:20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4:20" x14ac:dyDescent="0.25">
      <c r="E94" s="4"/>
      <c r="F94" s="8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4:20" x14ac:dyDescent="0.25">
      <c r="E95" s="86"/>
      <c r="F95" s="9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4:20" x14ac:dyDescent="0.25">
      <c r="E96" s="2"/>
      <c r="F96" s="73"/>
      <c r="H96" s="2"/>
      <c r="I96" s="73"/>
    </row>
  </sheetData>
  <mergeCells count="76">
    <mergeCell ref="B69:C69"/>
    <mergeCell ref="B16:C16"/>
    <mergeCell ref="B20:C20"/>
    <mergeCell ref="B24:C24"/>
    <mergeCell ref="B28:C28"/>
    <mergeCell ref="B32:C32"/>
    <mergeCell ref="B36:C36"/>
    <mergeCell ref="B48:C48"/>
    <mergeCell ref="B52:C52"/>
    <mergeCell ref="B56:C56"/>
    <mergeCell ref="B60:C60"/>
    <mergeCell ref="B64:C64"/>
    <mergeCell ref="B68:C68"/>
    <mergeCell ref="B59:C59"/>
    <mergeCell ref="B61:C61"/>
    <mergeCell ref="B63:C63"/>
    <mergeCell ref="B65:C65"/>
    <mergeCell ref="B67:C67"/>
    <mergeCell ref="B49:C49"/>
    <mergeCell ref="B51:C51"/>
    <mergeCell ref="B53:C53"/>
    <mergeCell ref="B55:C55"/>
    <mergeCell ref="B57:C57"/>
    <mergeCell ref="B39:C39"/>
    <mergeCell ref="B41:C41"/>
    <mergeCell ref="B43:C43"/>
    <mergeCell ref="B45:C45"/>
    <mergeCell ref="B47:C47"/>
    <mergeCell ref="B40:C40"/>
    <mergeCell ref="B44:C44"/>
    <mergeCell ref="B29:C29"/>
    <mergeCell ref="B31:C31"/>
    <mergeCell ref="B33:C33"/>
    <mergeCell ref="B35:C35"/>
    <mergeCell ref="B37:C37"/>
    <mergeCell ref="B21:C21"/>
    <mergeCell ref="B25:C25"/>
    <mergeCell ref="B23:C23"/>
    <mergeCell ref="I12:I13"/>
    <mergeCell ref="B27:C27"/>
    <mergeCell ref="A6:A11"/>
    <mergeCell ref="B12:C12"/>
    <mergeCell ref="B14:C14"/>
    <mergeCell ref="B17:C17"/>
    <mergeCell ref="G3:N3"/>
    <mergeCell ref="D2:Q2"/>
    <mergeCell ref="R5:T5"/>
    <mergeCell ref="B6:C11"/>
    <mergeCell ref="D6:F11"/>
    <mergeCell ref="G6:I11"/>
    <mergeCell ref="J6:L6"/>
    <mergeCell ref="M6:O6"/>
    <mergeCell ref="P6:R6"/>
    <mergeCell ref="J7:L7"/>
    <mergeCell ref="M7:O7"/>
    <mergeCell ref="P7:R7"/>
    <mergeCell ref="J8:L8"/>
    <mergeCell ref="M8:O8"/>
    <mergeCell ref="P8:R8"/>
    <mergeCell ref="J9:L9"/>
    <mergeCell ref="M9:O9"/>
    <mergeCell ref="P9:R9"/>
    <mergeCell ref="J10:L10"/>
    <mergeCell ref="M10:O10"/>
    <mergeCell ref="E12:E13"/>
    <mergeCell ref="F12:F13"/>
    <mergeCell ref="H12:H13"/>
    <mergeCell ref="K12:K13"/>
    <mergeCell ref="L12:L13"/>
    <mergeCell ref="Q12:Q13"/>
    <mergeCell ref="R12:R13"/>
    <mergeCell ref="J11:L11"/>
    <mergeCell ref="M11:O11"/>
    <mergeCell ref="P10:R10"/>
    <mergeCell ref="N12:N13"/>
    <mergeCell ref="O12:O13"/>
  </mergeCells>
  <pageMargins left="0" right="0" top="0" bottom="0" header="0" footer="0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 2018 года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2018-09-10T11:14:13Z</dcterms:modified>
</cp:coreProperties>
</file>