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200" windowHeight="12105" activeTab="0"/>
  </bookViews>
  <sheets>
    <sheet name="стр.1_32" sheetId="1" r:id="rId1"/>
  </sheets>
  <definedNames>
    <definedName name="_xlnm.Print_Titles" localSheetId="0">'стр.1_32'!$10:$15</definedName>
    <definedName name="_xlnm.Print_Area" localSheetId="0">'стр.1_32'!$A$1:$T$67</definedName>
  </definedNames>
  <calcPr fullCalcOnLoad="1"/>
</workbook>
</file>

<file path=xl/sharedStrings.xml><?xml version="1.0" encoding="utf-8"?>
<sst xmlns="http://schemas.openxmlformats.org/spreadsheetml/2006/main" count="464" uniqueCount="234">
  <si>
    <t>Итого расходных обязательств муниципальных образований</t>
  </si>
  <si>
    <t>8000</t>
  </si>
  <si>
    <t>плановый период</t>
  </si>
  <si>
    <t>очередной</t>
  </si>
  <si>
    <t>текущий</t>
  </si>
  <si>
    <t>по факту исполнения</t>
  </si>
  <si>
    <t>по плану</t>
  </si>
  <si>
    <t>Объем средств на исполнение расходного обязательства</t>
  </si>
  <si>
    <t>Код расхода по БК</t>
  </si>
  <si>
    <t>раздел</t>
  </si>
  <si>
    <t>подраздел</t>
  </si>
  <si>
    <t>субъекта Российской Федерации</t>
  </si>
  <si>
    <t>номер статьи (подстатьи), пункта (подпункта)</t>
  </si>
  <si>
    <t>дата вступления в силу, срок действия</t>
  </si>
  <si>
    <t>Российской Федерации</t>
  </si>
  <si>
    <t>Код стро-ки</t>
  </si>
  <si>
    <t>х</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</si>
  <si>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</si>
  <si>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акты, договоры, соглашения)</t>
  </si>
  <si>
    <t>Руководитель</t>
  </si>
  <si>
    <t>Исполнитель</t>
  </si>
  <si>
    <t>Наименование расходного обязательства, вопроса местного значения, полномочия, права муниципального образования</t>
  </si>
  <si>
    <t>5000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</si>
  <si>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</si>
  <si>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</si>
  <si>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</si>
  <si>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</si>
  <si>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5101</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</si>
  <si>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</si>
  <si>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</si>
  <si>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</si>
  <si>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</si>
  <si>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5801</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</si>
  <si>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</si>
  <si>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наимено-вание,
номер
и дата</t>
  </si>
  <si>
    <t>участие в организации деятельности по сбору (в том числе раздельному сбору) и транспортированию твердых коммунальных отходов</t>
  </si>
  <si>
    <t>организация ритуальных услуг и содержание мест захоронения</t>
  </si>
  <si>
    <t>функционирование органов местного самоуправления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</si>
  <si>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</si>
  <si>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</si>
  <si>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отчетный (2015)</t>
  </si>
  <si>
    <t>владение, пользование и распоряжение имуществом, находящимся в муниципальной собственности сельского поселения</t>
  </si>
  <si>
    <t>обеспечение первичных мер пожарной безопасности в границах населенных пунктов сельского поселения</t>
  </si>
  <si>
    <t>создание условий для обеспечения жителей сельского поселения услугами связи, общественного питания, торговли и бытового обслуживания</t>
  </si>
  <si>
    <t>создание условий для организации досуга и обеспечения жителей сельского поселения услугами организаций культуры</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</si>
  <si>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</si>
  <si>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</si>
  <si>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</si>
  <si>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организация и осуществление мероприятий по работе с детьми и молодежью в сельском поселении</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</si>
  <si>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</si>
  <si>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</si>
  <si>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</si>
  <si>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участие в предупреждении и ликвидации последствий чрезвычайных ситуаций в границах сельского поселения</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</si>
  <si>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</si>
  <si>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сельского поселении</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</si>
  <si>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</si>
  <si>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</si>
  <si>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</si>
  <si>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5004</t>
  </si>
  <si>
    <t>5005</t>
  </si>
  <si>
    <t>5006</t>
  </si>
  <si>
    <t>5007</t>
  </si>
  <si>
    <t>5008</t>
  </si>
  <si>
    <t>5010</t>
  </si>
  <si>
    <t>5012</t>
  </si>
  <si>
    <t>5013</t>
  </si>
  <si>
    <t>5015</t>
  </si>
  <si>
    <t>5016</t>
  </si>
  <si>
    <t>5017</t>
  </si>
  <si>
    <t>5021</t>
  </si>
  <si>
    <t>5022</t>
  </si>
  <si>
    <t>5024</t>
  </si>
  <si>
    <t>5025</t>
  </si>
  <si>
    <t>5026</t>
  </si>
  <si>
    <t>5027</t>
  </si>
  <si>
    <t>5028</t>
  </si>
  <si>
    <t>5029</t>
  </si>
  <si>
    <t>5113</t>
  </si>
  <si>
    <t>5115</t>
  </si>
  <si>
    <t>на осуществление воинского учета на территориях, на которых отсутствуют структурные подразделения военных комиссариатов</t>
  </si>
  <si>
    <t>5504</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</si>
  <si>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</si>
  <si>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5541</t>
  </si>
  <si>
    <t>Муниципальное образование</t>
  </si>
  <si>
    <t>№ п/п</t>
  </si>
  <si>
    <t>5.1.3.</t>
  </si>
  <si>
    <t>5.1.4.</t>
  </si>
  <si>
    <t>5.1.5.</t>
  </si>
  <si>
    <t>5.1.6.</t>
  </si>
  <si>
    <t>5.1.7.</t>
  </si>
  <si>
    <t>5.1.9.</t>
  </si>
  <si>
    <t>5.1.11.</t>
  </si>
  <si>
    <t>5.1.12.</t>
  </si>
  <si>
    <t>5.1.14.</t>
  </si>
  <si>
    <t>5.1.15.</t>
  </si>
  <si>
    <t>5.1.16.</t>
  </si>
  <si>
    <t>5.1.20.</t>
  </si>
  <si>
    <t>5.1.21.</t>
  </si>
  <si>
    <t>5.1.23.</t>
  </si>
  <si>
    <t>5.1.24.</t>
  </si>
  <si>
    <t>5.1.25.</t>
  </si>
  <si>
    <t>5.1.26.</t>
  </si>
  <si>
    <t>5.1.27.</t>
  </si>
  <si>
    <t>5.1.28.</t>
  </si>
  <si>
    <t>5.2.1.</t>
  </si>
  <si>
    <t>5.2.13.</t>
  </si>
  <si>
    <t>5.2.15.</t>
  </si>
  <si>
    <t>5.4.1.3</t>
  </si>
  <si>
    <t>5.4.1.40</t>
  </si>
  <si>
    <t>2016 г</t>
  </si>
  <si>
    <t>Глава администрации</t>
  </si>
  <si>
    <t>Главный бухгалтер</t>
  </si>
  <si>
    <t>2017г</t>
  </si>
  <si>
    <t>2018г</t>
  </si>
  <si>
    <t>2019г</t>
  </si>
  <si>
    <t>МО Ромашкинское сельское поселение МО Приозерский муниципальный район Ленинградской области</t>
  </si>
  <si>
    <t>С. В. Танков</t>
  </si>
  <si>
    <t>О. Н. Логинова</t>
  </si>
  <si>
    <t>01</t>
  </si>
  <si>
    <t>04</t>
  </si>
  <si>
    <t>06</t>
  </si>
  <si>
    <t xml:space="preserve">13        </t>
  </si>
  <si>
    <t xml:space="preserve">01        </t>
  </si>
  <si>
    <t>10</t>
  </si>
  <si>
    <t>03</t>
  </si>
  <si>
    <t>05</t>
  </si>
  <si>
    <t>02</t>
  </si>
  <si>
    <t>11</t>
  </si>
  <si>
    <t>12</t>
  </si>
  <si>
    <t>09</t>
  </si>
  <si>
    <t>08</t>
  </si>
  <si>
    <t>13</t>
  </si>
  <si>
    <t>Федеральный закон от 06.10.2003 № 131-ФЗ "Об общих принципах организации местного самоуправления в Российской Федерации"</t>
  </si>
  <si>
    <t>ФЗ от 06.10.2003 № 131-ФЗ "Об общих принцепах организацииместного самоуправления в РФ</t>
  </si>
  <si>
    <t>Ст.14 П.1 Подп.3</t>
  </si>
  <si>
    <t>06.10.2003- не установ.</t>
  </si>
  <si>
    <t>Ст.14 П.1 Подп.19</t>
  </si>
  <si>
    <t>Ст.14 П.1 Подп.12</t>
  </si>
  <si>
    <t>Ст.14 П.1 Подп.10</t>
  </si>
  <si>
    <t>Ст.14 П.1 Подп.14</t>
  </si>
  <si>
    <t>Ст.14 П.1 Подп.28</t>
  </si>
  <si>
    <t>Ст.14 П.1 Подп.4</t>
  </si>
  <si>
    <t>Ст.7</t>
  </si>
  <si>
    <t>27.12.  2011 - не установ</t>
  </si>
  <si>
    <t>Постановление Правительства Ленинградской области от 18.05.2015 № 163 "Об утверждении Порядка предоставления субсидий из областного бюджета Ленинградской области бюджетам муниципальных образований Ленинградской области на софинансирование капитальных вложений в объекты муниципальной собственности в целях реализации мероприятий по строительству и реконструкции объектов водоснабжения, водоотведения и очистки сточных вод на территории Ленинградской области"</t>
  </si>
  <si>
    <t>Ст.в целом</t>
  </si>
  <si>
    <t>18.05.2015 - не установ</t>
  </si>
  <si>
    <t>Ст.14 П.1 Подп.5</t>
  </si>
  <si>
    <t>31.03.  2014 - не установ</t>
  </si>
  <si>
    <t>24.02.2015 - не установ</t>
  </si>
  <si>
    <t>Постановление Правительства Ленинградской области от 14.12.2012 № 401 "Об утверждении Порядка предоставления субсидий из областного бюджета Ленинградской области бюджетам поселений и городского округа Ленинградской области на решение вопросов местного значения по созданию инженерной и транспортной инфраструктуры на земельных участках, предоставленных членам многодетных семей, молодым специалистам в соответствии с областным законом от 14 октября 2008 года N 105-оз "О бесплатном предоставлении отдельным категориям граждан земельных участков для индивидуального жилищного строительства на территории Ленинградской области"</t>
  </si>
  <si>
    <t>21.12.2012 - не установ</t>
  </si>
  <si>
    <t>Ст.14 П.1 Подп.6</t>
  </si>
  <si>
    <t>Ст.14 П.1 Подп.8</t>
  </si>
  <si>
    <t>Ст.14 П.1 Подп.11</t>
  </si>
  <si>
    <t>Федеральный закон от 29.12.1994 № 78-ФЗ "О библиотечном деле"</t>
  </si>
  <si>
    <t>Ст.40</t>
  </si>
  <si>
    <t>02.01.1995 - не установ</t>
  </si>
  <si>
    <t>10.07.2009 - не установ</t>
  </si>
  <si>
    <t>Ст.14 П.1 Подп.13.1</t>
  </si>
  <si>
    <t>Ст.14 П.1 Подп.18</t>
  </si>
  <si>
    <t>Ст.14 П.1 Подп.20</t>
  </si>
  <si>
    <t>Ст.14 П.1 Подп.22</t>
  </si>
  <si>
    <t>Ст.14 П.1 Подп.26</t>
  </si>
  <si>
    <t>Федеральный закон от 02.03.2007 № 25-ФЗ "О муниципальной службе в Российской Федерации"</t>
  </si>
  <si>
    <t>01.06.2007 - не установ</t>
  </si>
  <si>
    <t>Ст.11</t>
  </si>
  <si>
    <t>19.04. 2008 - не установ</t>
  </si>
  <si>
    <t>17.03. 2015 - 31.12. 2015</t>
  </si>
  <si>
    <t>Ст.17 П.1 Подп.7</t>
  </si>
  <si>
    <t>06.10.2003 - не установ</t>
  </si>
  <si>
    <t>Ст.17 П.1 Подп.8.1</t>
  </si>
  <si>
    <t>Ст.19</t>
  </si>
  <si>
    <t>Постановление Правительства РФ от 29.04.2006 № 258 "О субвенциях на осуществление полномочий по первичному воинскому учету на территориях, где отсутствуют военные комиссариаты"</t>
  </si>
  <si>
    <t>08.05.2006 - не установ</t>
  </si>
  <si>
    <t>Постановление Правительства Ленинградской области от 21.06.2006 № 191 "Об утверждении Порядка предоставления, расходования и учета субвенций на осуществление полномочий по первичному воинскому учету на территориях, где отсутствуют военные комиссариат"</t>
  </si>
  <si>
    <t>21.06.2006 - не установ</t>
  </si>
  <si>
    <t>Ст.15,65</t>
  </si>
  <si>
    <t>на 01.04.2016 года</t>
  </si>
  <si>
    <t>5804</t>
  </si>
  <si>
    <t>5802</t>
  </si>
  <si>
    <t>5.5.2.1.1.Передача полномочий КУМИ</t>
  </si>
  <si>
    <t>5.5.2.1.3.Передача полномочий  в градостроительной деятельности</t>
  </si>
  <si>
    <t>5.5.2.1.4.Передача полномочий в жилищной сфере</t>
  </si>
  <si>
    <t>5.5.2.1.5.Передача полномочий внешний муниципальный финансовый контроль</t>
  </si>
  <si>
    <t>Областной закон Лен.области от 03.07.2009 № 61-оз "Об организации библиотечного обслуживания населения Ленинградской области общедоступными библиотеками"</t>
  </si>
  <si>
    <t>Областной закон Лен.области от 13.12.2011 № 105-оз "О государственной молодежной политике в Ленинградской области"</t>
  </si>
  <si>
    <t>Постановление Правительства Лен.области от 24.03.2014 № 72 "Об утверждении Порядка предоставления и расходования субсидий бюджетам муниципальных образований Ленинградской области за счет средств дорожного фонда Лен. области"</t>
  </si>
  <si>
    <t>Постановление Правительства Ленинградской области от 16.02.2015 № 27 "Об утверждении Положения о порядке предоставления и расходования в 2015 году субсидий из областного бюджета Ленинградской области бюджетам муниципальных образований Лен.области на оказание поддержки гражданам, пострадавшим в результате пожара муниципального жилищного фонда, в рамках подпрограммы "Оказание поддержки гражданам, пострадавшим в результате пожара муниципального жилищного фонда" государственной программы Ленинградской области "Обеспечение качественным жильем граждан на территории Ленинградской области", утвержденной постановлением Правительства Ленинградской области от 14 ноября 2013 года N 407"</t>
  </si>
  <si>
    <t>Закон Лен.области от 11.03.2008 № 14-оз "О правовом регулировании муниципальной службы в Ленинградской области"</t>
  </si>
  <si>
    <t>Постановление Правительства Лен.области от 17.03.2015 № 70 "Об установлении нормативов формирования расходов на оплату труда депутатов, выборных должностных лищ местного самоуправления, осуществляющих свои полномочия на постоянной основе, муниципальных служащих и содержание органов местного самоуправления муниципальных образований Ленинградской области на 2015 год"</t>
  </si>
  <si>
    <r>
      <t xml:space="preserve">5. Расходные обязательства, возникшие в результате принятия нормативных правовых актов </t>
    </r>
    <r>
      <rPr>
        <b/>
        <sz val="6"/>
        <rFont val="Times New Roman"/>
        <family val="1"/>
      </rPr>
      <t>сельского</t>
    </r>
    <r>
      <rPr>
        <sz val="6"/>
        <rFont val="Times New Roman"/>
        <family val="1"/>
      </rPr>
      <t xml:space="preserve"> поселения, заключения договоров (соглашений), всего из них:</t>
    </r>
  </si>
  <si>
    <t>01              01             10</t>
  </si>
  <si>
    <t>04                 13                 01</t>
  </si>
  <si>
    <t xml:space="preserve">08             08 </t>
  </si>
  <si>
    <t xml:space="preserve">01                 04 </t>
  </si>
  <si>
    <t>05              07</t>
  </si>
  <si>
    <t>03                 07</t>
  </si>
  <si>
    <t>01             05</t>
  </si>
  <si>
    <t>04                 02</t>
  </si>
  <si>
    <t>5.5.2.1.6.Передача полномочий</t>
  </si>
  <si>
    <t>5.5.2.1.2.Передача полномочий по реализации жилищных программ</t>
  </si>
  <si>
    <t>5817</t>
  </si>
  <si>
    <t>5841</t>
  </si>
  <si>
    <t>муниципального образования</t>
  </si>
  <si>
    <t xml:space="preserve"> Решение СД« Положения о порядке управления и распоряжения муниципальным имуществом в муниципальном образовании Ромашкинское сельское поселение </t>
  </si>
  <si>
    <t>в целом</t>
  </si>
  <si>
    <t>27.02.13 -не установлен</t>
  </si>
  <si>
    <t xml:space="preserve">Распоряжение «Развитие и поддержка малого и среднего предпринимательства на территории муниципального образования Ромашкинское сельское поселение на 2014-2016г » </t>
  </si>
  <si>
    <t>25.12.2013 -31.12.2016</t>
  </si>
  <si>
    <t>с22.12.15 по31.12.18</t>
  </si>
  <si>
    <t xml:space="preserve">постановление «Развитие культуры и физической культуры в муниципальном образовании Ромашкинское сельское поселение 
муниципального образования на 2016-2018г.
 </t>
  </si>
  <si>
    <t xml:space="preserve">постановление «Благоустройство  и развитие территории  муниципального образования Ромашкинское сельское поселение МО Приозерский муниципальный  район Ленинградской области на 2014 - 2016 г.г.» </t>
  </si>
  <si>
    <t>с 14.11.13 по 31.12.16</t>
  </si>
  <si>
    <t>постановление «Обеспечение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Ромашкинское сельское поселение на 2014-2016 годы»</t>
  </si>
  <si>
    <t xml:space="preserve">постановление «Развитие автомобильных дорог муниципального образования Ромашкинское сельское поселение 
муниципального образования Приозерский муниципальный район 
Ленинградской области на 2014 – 2016 годы»
</t>
  </si>
  <si>
    <t xml:space="preserve"> постановление «Обеспечение качественным жильем граждан на территории муниципального образования Ромашкинское сельское поселение муниципального образования Приозерский муниципальный район Ленинградской области на 2014 - 2016 г.г.»</t>
  </si>
  <si>
    <t xml:space="preserve"> постановление «Развитие культуры и физической культуры в муниципальном образовании Ромашкинское сельское поселение </t>
  </si>
  <si>
    <t xml:space="preserve"> постановление  О порядке обеспечения первичных мер пожарной безопасности на территории муниципального образования Ромашкинское сельское поселение</t>
  </si>
  <si>
    <t>с 16.01.12 - неуст.</t>
  </si>
  <si>
    <t xml:space="preserve">решение СД "Об утверждении ген. Плана развития сельского поселения" </t>
  </si>
  <si>
    <t>с 10.12.12 - неуст.</t>
  </si>
  <si>
    <t xml:space="preserve">Постановление Об утверждении Положения об организации и ведении гражданской обороны в муниципальном образовании Ромашкинское сельское поселение </t>
  </si>
  <si>
    <t>с 01.11.11 - неуст.</t>
  </si>
  <si>
    <t xml:space="preserve">05.11.14 </t>
  </si>
  <si>
    <t>Устав от 27.11.2013 N 180, от 05.11.2014 № 12</t>
  </si>
  <si>
    <t xml:space="preserve"> постановление «О наделении должностных лиц администрации Ромашкинское сельское поселение составления соответствующих протоколов об административных правонарушениях, предусмотренных областным законом Ленинградской области от 02.07.2013 № 47-оз «Об административных правонарушениях»</t>
  </si>
  <si>
    <t>с 27.05.16 - неуст</t>
  </si>
  <si>
    <t xml:space="preserve">постановление "«Развитие муниципальной службы в  администрации муниципального образования Ромашкинское сельское поселение на 2016г»  </t>
  </si>
  <si>
    <t>с 25.12.15 по 31.12.16</t>
  </si>
  <si>
    <t>с 01.01.2016 по 31.12.2016</t>
  </si>
  <si>
    <t>соглашение о передаче полномочий</t>
  </si>
  <si>
    <t xml:space="preserve">соглашение о передаче полномочий </t>
  </si>
  <si>
    <t xml:space="preserve"> РЕЕСТР РАСХОДНЫХ ОБЯЗАТЕЛЬСТВ МУНИЦИПАЛЬНЫХ ОБРАЗОВАНИЙ,
ВХОДЯЩИХ В СОСТАВ СУБЪЕКТА РОССИЙСКОЙ ФЕДЕРАЦИИ</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</si>
</sst>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10419]###\ ###\ ###\ ###\ ##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quot;р.&quot;"/>
  </numFmts>
  <fonts count="49">
    <font>
      <sz val="10"/>
      <name val="Arial Cyr"/>
      <family val="0"/>
    </font>
    <font>
      <sz val="10"/>
      <name val="Times New Roman"/>
      <family val="1"/>
    </font>
    <font>
      <sz val="10"/>
      <name val="Arial"/>
      <family val="2"/>
    </font>
    <font>
      <sz val="8"/>
      <name val="Arial"/>
      <family val="2"/>
    </font>
    <font>
      <b/>
      <sz val="9"/>
      <name val="Arial"/>
      <family val="2"/>
    </font>
    <font>
      <b/>
      <sz val="8"/>
      <name val="Arial"/>
      <family val="2"/>
    </font>
    <font>
      <sz val="7"/>
      <name val="Arial"/>
      <family val="2"/>
    </font>
    <font>
      <sz val="6"/>
      <name val="Times New Roman"/>
      <family val="1"/>
    </font>
    <font>
      <b/>
      <sz val="6"/>
      <name val="Times New Roman"/>
      <family val="1"/>
    </font>
    <font>
      <sz val="6"/>
      <name val="Arial"/>
      <family val="2"/>
    </font>
    <font>
      <sz val="6"/>
      <name val="Arial Cyr"/>
      <family val="0"/>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6"/>
      <color indexed="8"/>
      <name val="Times New Roman"/>
      <family val="1"/>
    </font>
    <font>
      <sz val="11"/>
      <color theme="1"/>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6"/>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lignment/>
      <protection/>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2"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109">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6" fillId="0" borderId="0" xfId="0" applyFont="1" applyAlignment="1">
      <alignment/>
    </xf>
    <xf numFmtId="0" fontId="5" fillId="0" borderId="0" xfId="0" applyFont="1" applyAlignment="1">
      <alignment/>
    </xf>
    <xf numFmtId="0" fontId="5" fillId="0" borderId="0" xfId="0" applyFont="1" applyAlignment="1">
      <alignment horizontal="right"/>
    </xf>
    <xf numFmtId="0" fontId="3" fillId="0" borderId="0" xfId="0" applyFont="1" applyAlignment="1">
      <alignment horizontal="left"/>
    </xf>
    <xf numFmtId="0" fontId="3" fillId="0" borderId="0" xfId="0" applyFont="1" applyAlignment="1">
      <alignment horizontal="right"/>
    </xf>
    <xf numFmtId="49" fontId="3" fillId="0" borderId="10" xfId="0" applyNumberFormat="1" applyFont="1" applyBorder="1" applyAlignment="1">
      <alignment horizontal="left"/>
    </xf>
    <xf numFmtId="49" fontId="5" fillId="0" borderId="0" xfId="0" applyNumberFormat="1" applyFont="1" applyBorder="1" applyAlignment="1">
      <alignment horizontal="left"/>
    </xf>
    <xf numFmtId="0" fontId="7" fillId="0" borderId="11" xfId="0" applyFont="1" applyBorder="1" applyAlignment="1">
      <alignment horizontal="center" vertical="center" wrapText="1"/>
    </xf>
    <xf numFmtId="0" fontId="7" fillId="0" borderId="0" xfId="0" applyFont="1" applyAlignment="1">
      <alignment/>
    </xf>
    <xf numFmtId="0" fontId="7" fillId="0" borderId="11" xfId="0" applyFont="1" applyBorder="1" applyAlignment="1">
      <alignment horizontal="center" vertical="center"/>
    </xf>
    <xf numFmtId="0" fontId="7" fillId="0" borderId="11" xfId="0" applyFont="1" applyFill="1" applyBorder="1" applyAlignment="1">
      <alignment horizontal="center" vertical="top"/>
    </xf>
    <xf numFmtId="0" fontId="7" fillId="0" borderId="11" xfId="0" applyFont="1" applyBorder="1" applyAlignment="1">
      <alignment horizontal="center" vertical="top"/>
    </xf>
    <xf numFmtId="0" fontId="7" fillId="0" borderId="11" xfId="0" applyFont="1" applyFill="1" applyBorder="1" applyAlignment="1">
      <alignment horizontal="right"/>
    </xf>
    <xf numFmtId="0" fontId="7" fillId="0" borderId="11" xfId="0" applyFont="1" applyBorder="1" applyAlignment="1">
      <alignment horizontal="right"/>
    </xf>
    <xf numFmtId="0" fontId="7" fillId="0" borderId="11" xfId="0" applyFont="1" applyFill="1" applyBorder="1" applyAlignment="1">
      <alignment horizontal="center" vertical="center"/>
    </xf>
    <xf numFmtId="0" fontId="7" fillId="0" borderId="11" xfId="0" applyFont="1" applyBorder="1" applyAlignment="1">
      <alignment/>
    </xf>
    <xf numFmtId="0" fontId="7" fillId="33" borderId="11" xfId="0" applyFont="1" applyFill="1" applyBorder="1" applyAlignment="1">
      <alignment/>
    </xf>
    <xf numFmtId="0" fontId="7" fillId="0" borderId="11" xfId="0" applyFont="1" applyBorder="1" applyAlignment="1">
      <alignment horizontal="center"/>
    </xf>
    <xf numFmtId="0" fontId="7" fillId="6" borderId="11" xfId="0" applyFont="1" applyFill="1" applyBorder="1" applyAlignment="1">
      <alignment horizontal="left"/>
    </xf>
    <xf numFmtId="0" fontId="7" fillId="6" borderId="11" xfId="0" applyFont="1" applyFill="1" applyBorder="1" applyAlignment="1">
      <alignment horizontal="left" vertical="center" wrapText="1"/>
    </xf>
    <xf numFmtId="49" fontId="7" fillId="6" borderId="11" xfId="0" applyNumberFormat="1" applyFont="1" applyFill="1" applyBorder="1" applyAlignment="1">
      <alignment horizontal="center" vertical="center"/>
    </xf>
    <xf numFmtId="0" fontId="7" fillId="6" borderId="11" xfId="0" applyFont="1" applyFill="1" applyBorder="1" applyAlignment="1">
      <alignment horizontal="center" vertical="center" wrapText="1"/>
    </xf>
    <xf numFmtId="164" fontId="7" fillId="6" borderId="11" xfId="0" applyNumberFormat="1" applyFont="1" applyFill="1" applyBorder="1" applyAlignment="1">
      <alignment horizontal="center" vertical="center"/>
    </xf>
    <xf numFmtId="0" fontId="7" fillId="33" borderId="11" xfId="0" applyFont="1" applyFill="1" applyBorder="1" applyAlignment="1">
      <alignment horizontal="left"/>
    </xf>
    <xf numFmtId="0" fontId="7" fillId="33" borderId="0" xfId="0" applyFont="1" applyFill="1" applyAlignment="1">
      <alignment/>
    </xf>
    <xf numFmtId="0" fontId="48" fillId="0" borderId="11" xfId="33" applyNumberFormat="1" applyFont="1" applyFill="1" applyBorder="1" applyAlignment="1">
      <alignment horizontal="left" vertical="center" wrapText="1"/>
      <protection/>
    </xf>
    <xf numFmtId="0" fontId="48" fillId="0" borderId="11" xfId="33" applyNumberFormat="1" applyFont="1" applyFill="1" applyBorder="1" applyAlignment="1">
      <alignment horizontal="left" vertical="center" wrapText="1" readingOrder="1"/>
      <protection/>
    </xf>
    <xf numFmtId="0" fontId="48" fillId="0" borderId="11" xfId="33" applyNumberFormat="1" applyFont="1" applyFill="1" applyBorder="1" applyAlignment="1">
      <alignment horizontal="center" vertical="center" wrapText="1"/>
      <protection/>
    </xf>
    <xf numFmtId="49" fontId="7" fillId="0" borderId="11" xfId="0" applyNumberFormat="1" applyFont="1" applyBorder="1" applyAlignment="1">
      <alignment horizontal="center" vertical="center" wrapText="1"/>
    </xf>
    <xf numFmtId="49" fontId="7" fillId="0" borderId="11" xfId="0" applyNumberFormat="1" applyFont="1" applyBorder="1" applyAlignment="1">
      <alignment horizontal="center" vertical="center"/>
    </xf>
    <xf numFmtId="164" fontId="7" fillId="0" borderId="11" xfId="0" applyNumberFormat="1" applyFont="1" applyFill="1" applyBorder="1" applyAlignment="1">
      <alignment horizontal="center" vertical="center"/>
    </xf>
    <xf numFmtId="164" fontId="7" fillId="33" borderId="11" xfId="0" applyNumberFormat="1" applyFont="1" applyFill="1" applyBorder="1" applyAlignment="1">
      <alignment horizontal="center" vertical="center"/>
    </xf>
    <xf numFmtId="49" fontId="7" fillId="0" borderId="12" xfId="0" applyNumberFormat="1" applyFont="1" applyBorder="1" applyAlignment="1">
      <alignment horizontal="center" vertical="center" wrapText="1"/>
    </xf>
    <xf numFmtId="164" fontId="7" fillId="0" borderId="11" xfId="0" applyNumberFormat="1" applyFont="1" applyBorder="1" applyAlignment="1">
      <alignment horizontal="center" vertical="center"/>
    </xf>
    <xf numFmtId="49" fontId="7" fillId="0" borderId="13" xfId="0" applyNumberFormat="1" applyFont="1" applyBorder="1" applyAlignment="1">
      <alignment horizontal="center" vertical="center"/>
    </xf>
    <xf numFmtId="0" fontId="7" fillId="0" borderId="14" xfId="0" applyFont="1" applyBorder="1" applyAlignment="1">
      <alignment horizontal="center" vertical="center" wrapText="1"/>
    </xf>
    <xf numFmtId="49" fontId="7" fillId="33" borderId="11" xfId="0" applyNumberFormat="1" applyFont="1" applyFill="1" applyBorder="1" applyAlignment="1">
      <alignment horizontal="center" vertical="center"/>
    </xf>
    <xf numFmtId="0" fontId="7" fillId="34" borderId="11" xfId="0" applyFont="1" applyFill="1" applyBorder="1" applyAlignment="1">
      <alignment horizontal="center" vertical="center" wrapText="1"/>
    </xf>
    <xf numFmtId="0" fontId="7" fillId="0" borderId="11" xfId="0" applyFont="1" applyBorder="1" applyAlignment="1">
      <alignment wrapText="1"/>
    </xf>
    <xf numFmtId="49" fontId="7" fillId="0" borderId="15" xfId="0" applyNumberFormat="1" applyFont="1" applyBorder="1" applyAlignment="1">
      <alignment vertical="center" wrapText="1"/>
    </xf>
    <xf numFmtId="0" fontId="7" fillId="0" borderId="11" xfId="0" applyFont="1" applyBorder="1" applyAlignment="1">
      <alignment horizontal="left" vertical="center" wrapText="1"/>
    </xf>
    <xf numFmtId="0" fontId="7" fillId="0" borderId="11" xfId="0" applyFont="1" applyBorder="1" applyAlignment="1">
      <alignment vertical="center" wrapText="1"/>
    </xf>
    <xf numFmtId="0" fontId="7" fillId="0" borderId="11" xfId="0" applyFont="1" applyBorder="1" applyAlignment="1">
      <alignment horizontal="left"/>
    </xf>
    <xf numFmtId="49" fontId="7" fillId="0" borderId="11" xfId="0" applyNumberFormat="1" applyFont="1" applyBorder="1" applyAlignment="1">
      <alignment vertical="center" wrapText="1"/>
    </xf>
    <xf numFmtId="0" fontId="7" fillId="0" borderId="12" xfId="0" applyFont="1" applyBorder="1" applyAlignment="1">
      <alignment vertical="center" wrapText="1"/>
    </xf>
    <xf numFmtId="0" fontId="7" fillId="35" borderId="11" xfId="0" applyFont="1" applyFill="1" applyBorder="1" applyAlignment="1">
      <alignment horizontal="left" vertical="center" wrapText="1"/>
    </xf>
    <xf numFmtId="49" fontId="7" fillId="35" borderId="11" xfId="0" applyNumberFormat="1" applyFont="1" applyFill="1" applyBorder="1" applyAlignment="1">
      <alignment horizontal="center" vertical="center"/>
    </xf>
    <xf numFmtId="0" fontId="7" fillId="35" borderId="11" xfId="0" applyFont="1" applyFill="1" applyBorder="1" applyAlignment="1">
      <alignment horizontal="center" vertical="center" wrapText="1"/>
    </xf>
    <xf numFmtId="164" fontId="7" fillId="35" borderId="11" xfId="0" applyNumberFormat="1" applyFont="1" applyFill="1" applyBorder="1" applyAlignment="1">
      <alignment horizontal="center" vertical="center"/>
    </xf>
    <xf numFmtId="0" fontId="7" fillId="0" borderId="11" xfId="0" applyFont="1" applyFill="1" applyBorder="1" applyAlignment="1">
      <alignment horizontal="left" vertical="center" wrapText="1"/>
    </xf>
    <xf numFmtId="0" fontId="9" fillId="0" borderId="0" xfId="0" applyFont="1" applyAlignment="1">
      <alignment/>
    </xf>
    <xf numFmtId="0" fontId="9" fillId="0" borderId="0" xfId="0" applyFont="1" applyFill="1" applyAlignment="1">
      <alignment/>
    </xf>
    <xf numFmtId="0" fontId="9" fillId="0" borderId="10" xfId="0" applyFont="1" applyBorder="1" applyAlignment="1">
      <alignment horizontal="center"/>
    </xf>
    <xf numFmtId="0" fontId="9" fillId="0" borderId="16" xfId="0" applyFont="1" applyBorder="1" applyAlignment="1">
      <alignment horizontal="center" vertical="top"/>
    </xf>
    <xf numFmtId="0" fontId="7" fillId="35" borderId="11" xfId="0" applyFont="1" applyFill="1" applyBorder="1" applyAlignment="1">
      <alignment horizontal="left"/>
    </xf>
    <xf numFmtId="4" fontId="7" fillId="0" borderId="0" xfId="0" applyNumberFormat="1" applyFont="1" applyAlignment="1">
      <alignment horizontal="center" vertical="center"/>
    </xf>
    <xf numFmtId="49" fontId="7" fillId="0" borderId="12" xfId="0" applyNumberFormat="1" applyFont="1" applyBorder="1" applyAlignment="1">
      <alignment horizontal="center" vertical="center"/>
    </xf>
    <xf numFmtId="49" fontId="7" fillId="34" borderId="17" xfId="0" applyNumberFormat="1" applyFont="1" applyFill="1" applyBorder="1" applyAlignment="1">
      <alignment horizontal="center" vertical="center" wrapText="1"/>
    </xf>
    <xf numFmtId="0" fontId="11" fillId="0" borderId="0" xfId="0" applyFont="1" applyAlignment="1">
      <alignment horizontal="center" vertical="center"/>
    </xf>
    <xf numFmtId="49" fontId="7" fillId="34" borderId="18" xfId="0" applyNumberFormat="1" applyFont="1" applyFill="1" applyBorder="1" applyAlignment="1">
      <alignment horizontal="center" vertical="center"/>
    </xf>
    <xf numFmtId="0" fontId="3" fillId="0" borderId="0" xfId="0" applyFont="1" applyBorder="1" applyAlignment="1">
      <alignment horizontal="left"/>
    </xf>
    <xf numFmtId="0" fontId="0" fillId="0" borderId="0" xfId="0" applyAlignment="1">
      <alignment/>
    </xf>
    <xf numFmtId="0" fontId="7" fillId="0" borderId="11" xfId="0" applyFont="1" applyFill="1" applyBorder="1" applyAlignment="1">
      <alignment horizontal="center" vertical="center"/>
    </xf>
    <xf numFmtId="0" fontId="7" fillId="0" borderId="11" xfId="0" applyFont="1" applyBorder="1" applyAlignment="1">
      <alignment horizontal="center" vertical="top" wrapText="1"/>
    </xf>
    <xf numFmtId="0" fontId="7" fillId="0" borderId="11" xfId="0" applyFont="1" applyFill="1" applyBorder="1" applyAlignment="1">
      <alignment horizontal="center"/>
    </xf>
    <xf numFmtId="0" fontId="7" fillId="0" borderId="11" xfId="0" applyFont="1" applyBorder="1" applyAlignment="1">
      <alignment horizontal="center" vertical="center"/>
    </xf>
    <xf numFmtId="0" fontId="5" fillId="0" borderId="0" xfId="0" applyFont="1" applyAlignment="1">
      <alignment/>
    </xf>
    <xf numFmtId="0" fontId="7" fillId="0" borderId="11" xfId="0" applyFont="1" applyFill="1" applyBorder="1" applyAlignment="1">
      <alignment/>
    </xf>
    <xf numFmtId="0" fontId="7" fillId="0" borderId="11" xfId="0" applyFont="1" applyBorder="1" applyAlignment="1">
      <alignment/>
    </xf>
    <xf numFmtId="164" fontId="7" fillId="0" borderId="17" xfId="0" applyNumberFormat="1" applyFont="1" applyBorder="1" applyAlignment="1">
      <alignment horizontal="center" vertical="center"/>
    </xf>
    <xf numFmtId="164" fontId="7" fillId="0" borderId="12"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7" fillId="0" borderId="12" xfId="0" applyNumberFormat="1" applyFont="1" applyBorder="1" applyAlignment="1">
      <alignment horizontal="center" vertical="center"/>
    </xf>
    <xf numFmtId="164" fontId="7" fillId="0" borderId="17" xfId="0" applyNumberFormat="1" applyFont="1" applyFill="1" applyBorder="1" applyAlignment="1">
      <alignment horizontal="center" vertical="center"/>
    </xf>
    <xf numFmtId="164" fontId="7" fillId="0" borderId="12" xfId="0" applyNumberFormat="1" applyFont="1" applyFill="1" applyBorder="1" applyAlignment="1">
      <alignment horizontal="center" vertical="center"/>
    </xf>
    <xf numFmtId="49" fontId="7" fillId="0" borderId="17"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164" fontId="7" fillId="33" borderId="17" xfId="0" applyNumberFormat="1" applyFont="1" applyFill="1" applyBorder="1" applyAlignment="1">
      <alignment horizontal="center" vertical="center"/>
    </xf>
    <xf numFmtId="164" fontId="7" fillId="33" borderId="12" xfId="0" applyNumberFormat="1" applyFont="1" applyFill="1" applyBorder="1" applyAlignment="1">
      <alignment horizontal="center" vertical="center"/>
    </xf>
    <xf numFmtId="0" fontId="48" fillId="0" borderId="17" xfId="33" applyNumberFormat="1" applyFont="1" applyFill="1" applyBorder="1" applyAlignment="1">
      <alignment horizontal="center" vertical="center" wrapText="1"/>
      <protection/>
    </xf>
    <xf numFmtId="0" fontId="48" fillId="0" borderId="12" xfId="33" applyNumberFormat="1" applyFont="1" applyFill="1" applyBorder="1" applyAlignment="1">
      <alignment horizontal="center" vertical="center" wrapText="1"/>
      <protection/>
    </xf>
    <xf numFmtId="0" fontId="48" fillId="0" borderId="17" xfId="33" applyNumberFormat="1" applyFont="1" applyFill="1" applyBorder="1" applyAlignment="1">
      <alignment horizontal="center" vertical="center" wrapText="1" readingOrder="1"/>
      <protection/>
    </xf>
    <xf numFmtId="0" fontId="48" fillId="0" borderId="12" xfId="33" applyNumberFormat="1" applyFont="1" applyFill="1" applyBorder="1" applyAlignment="1">
      <alignment horizontal="center" vertical="center" wrapText="1" readingOrder="1"/>
      <protection/>
    </xf>
    <xf numFmtId="0" fontId="7" fillId="0" borderId="17" xfId="0" applyFont="1" applyBorder="1" applyAlignment="1">
      <alignment horizontal="center"/>
    </xf>
    <xf numFmtId="0" fontId="7" fillId="0" borderId="12" xfId="0" applyFont="1" applyBorder="1" applyAlignment="1">
      <alignment horizontal="center"/>
    </xf>
    <xf numFmtId="0" fontId="7" fillId="0" borderId="11" xfId="0" applyFont="1" applyBorder="1" applyAlignment="1">
      <alignment horizontal="center" vertical="center" wrapText="1"/>
    </xf>
    <xf numFmtId="0" fontId="9" fillId="0" borderId="0" xfId="0" applyFont="1" applyBorder="1" applyAlignment="1">
      <alignment horizontal="center" vertical="top" wrapText="1"/>
    </xf>
    <xf numFmtId="0" fontId="9" fillId="0" borderId="0" xfId="0" applyFont="1" applyBorder="1" applyAlignment="1">
      <alignment horizontal="center" wrapText="1"/>
    </xf>
    <xf numFmtId="0" fontId="10" fillId="0" borderId="0" xfId="0" applyFont="1" applyAlignment="1">
      <alignment wrapText="1"/>
    </xf>
    <xf numFmtId="0" fontId="9" fillId="0" borderId="10" xfId="0" applyFont="1" applyBorder="1" applyAlignment="1">
      <alignment horizontal="center"/>
    </xf>
    <xf numFmtId="0" fontId="7" fillId="0" borderId="17" xfId="0" applyFont="1" applyBorder="1" applyAlignment="1">
      <alignment horizontal="center" vertical="center" wrapText="1"/>
    </xf>
    <xf numFmtId="0" fontId="7" fillId="0" borderId="12" xfId="0" applyFont="1" applyBorder="1" applyAlignment="1">
      <alignment horizontal="center" vertical="center" wrapText="1"/>
    </xf>
    <xf numFmtId="0" fontId="4" fillId="0" borderId="0" xfId="0" applyFont="1" applyAlignment="1">
      <alignment horizontal="center" wrapText="1"/>
    </xf>
    <xf numFmtId="0" fontId="4" fillId="0" borderId="0" xfId="0" applyFont="1" applyAlignment="1">
      <alignment horizontal="center"/>
    </xf>
    <xf numFmtId="0" fontId="7" fillId="0" borderId="11" xfId="0" applyFont="1" applyBorder="1" applyAlignment="1">
      <alignment horizontal="center" vertical="top"/>
    </xf>
    <xf numFmtId="0" fontId="7" fillId="0" borderId="14"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3" xfId="0" applyFont="1" applyBorder="1" applyAlignment="1">
      <alignment horizontal="center" vertical="center" wrapText="1"/>
    </xf>
    <xf numFmtId="49" fontId="7" fillId="33" borderId="17" xfId="0" applyNumberFormat="1" applyFont="1" applyFill="1" applyBorder="1" applyAlignment="1">
      <alignment horizontal="center" vertical="center"/>
    </xf>
    <xf numFmtId="49" fontId="7" fillId="33" borderId="12" xfId="0" applyNumberFormat="1" applyFont="1" applyFill="1" applyBorder="1" applyAlignment="1">
      <alignment horizontal="center" vertical="center"/>
    </xf>
    <xf numFmtId="0" fontId="7" fillId="0" borderId="14" xfId="0" applyFont="1" applyBorder="1" applyAlignment="1">
      <alignment horizontal="center" vertical="center"/>
    </xf>
    <xf numFmtId="0" fontId="7" fillId="0" borderId="19" xfId="0" applyFont="1" applyBorder="1" applyAlignment="1">
      <alignment horizontal="center" vertical="center"/>
    </xf>
    <xf numFmtId="0" fontId="7" fillId="0" borderId="13" xfId="0" applyFont="1" applyBorder="1" applyAlignment="1">
      <alignment horizontal="center" vertical="center"/>
    </xf>
    <xf numFmtId="49" fontId="9" fillId="0" borderId="10" xfId="0" applyNumberFormat="1" applyFont="1" applyBorder="1" applyAlignment="1">
      <alignment horizontal="center"/>
    </xf>
    <xf numFmtId="0" fontId="7" fillId="0" borderId="11"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T66"/>
  <sheetViews>
    <sheetView tabSelected="1" zoomScale="180" zoomScaleNormal="180" zoomScaleSheetLayoutView="145" zoomScalePageLayoutView="0" workbookViewId="0" topLeftCell="A2">
      <selection activeCell="B3" sqref="B3:T3"/>
    </sheetView>
  </sheetViews>
  <sheetFormatPr defaultColWidth="0.875" defaultRowHeight="12.75"/>
  <cols>
    <col min="1" max="1" width="3.375" style="1" customWidth="1"/>
    <col min="2" max="2" width="23.00390625" style="1" customWidth="1"/>
    <col min="3" max="3" width="4.625" style="1" customWidth="1"/>
    <col min="4" max="4" width="13.00390625" style="1" customWidth="1"/>
    <col min="5" max="5" width="9.125" style="1" customWidth="1"/>
    <col min="6" max="6" width="7.75390625" style="1" customWidth="1"/>
    <col min="7" max="7" width="9.875" style="1" customWidth="1"/>
    <col min="8" max="8" width="5.75390625" style="1" customWidth="1"/>
    <col min="9" max="9" width="4.875" style="1" customWidth="1"/>
    <col min="10" max="10" width="8.75390625" style="1" customWidth="1"/>
    <col min="11" max="11" width="4.875" style="1" customWidth="1"/>
    <col min="12" max="12" width="6.375" style="1" customWidth="1"/>
    <col min="13" max="14" width="5.00390625" style="1" customWidth="1"/>
    <col min="15" max="15" width="8.125" style="1" customWidth="1"/>
    <col min="16" max="16" width="8.00390625" style="1" customWidth="1"/>
    <col min="17" max="17" width="8.75390625" style="1" customWidth="1"/>
    <col min="18" max="18" width="8.875" style="1" customWidth="1"/>
    <col min="19" max="19" width="7.375" style="1" customWidth="1"/>
    <col min="20" max="20" width="8.00390625" style="1" customWidth="1"/>
    <col min="21" max="16384" width="0.875" style="1" customWidth="1"/>
  </cols>
  <sheetData>
    <row r="1" s="4" customFormat="1" ht="9.75" hidden="1"/>
    <row r="2" s="4" customFormat="1" ht="6" customHeight="1"/>
    <row r="3" spans="2:20" s="2" customFormat="1" ht="25.5" customHeight="1">
      <c r="B3" s="96" t="s">
        <v>233</v>
      </c>
      <c r="C3" s="97"/>
      <c r="D3" s="97"/>
      <c r="E3" s="97"/>
      <c r="F3" s="97"/>
      <c r="G3" s="97"/>
      <c r="H3" s="97"/>
      <c r="I3" s="97"/>
      <c r="J3" s="97"/>
      <c r="K3" s="97"/>
      <c r="L3" s="97"/>
      <c r="M3" s="97"/>
      <c r="N3" s="97"/>
      <c r="O3" s="97"/>
      <c r="P3" s="97"/>
      <c r="Q3" s="97"/>
      <c r="R3" s="97"/>
      <c r="S3" s="97"/>
      <c r="T3" s="97"/>
    </row>
    <row r="4" s="2" customFormat="1" ht="0.75" customHeight="1"/>
    <row r="5" spans="9:17" s="5" customFormat="1" ht="11.25" customHeight="1">
      <c r="I5" s="6"/>
      <c r="J5" s="6"/>
      <c r="K5" s="6"/>
      <c r="L5" s="6"/>
      <c r="M5" s="10"/>
      <c r="P5" s="70" t="s">
        <v>178</v>
      </c>
      <c r="Q5" s="65"/>
    </row>
    <row r="6" s="2" customFormat="1" ht="0.75" customHeight="1" hidden="1"/>
    <row r="7" spans="2:17" s="3" customFormat="1" ht="12" customHeight="1">
      <c r="B7" s="3" t="s">
        <v>83</v>
      </c>
      <c r="D7" s="64" t="s">
        <v>115</v>
      </c>
      <c r="E7" s="65"/>
      <c r="F7" s="65"/>
      <c r="G7" s="65"/>
      <c r="H7" s="65"/>
      <c r="I7" s="65"/>
      <c r="J7" s="65"/>
      <c r="K7" s="65"/>
      <c r="L7" s="65"/>
      <c r="M7" s="65"/>
      <c r="N7" s="65"/>
      <c r="O7" s="65"/>
      <c r="P7" s="65"/>
      <c r="Q7" s="65"/>
    </row>
    <row r="8" s="3" customFormat="1" ht="15" customHeight="1">
      <c r="B8" s="3" t="s">
        <v>17</v>
      </c>
    </row>
    <row r="9" s="2" customFormat="1" ht="6" customHeight="1"/>
    <row r="10" spans="1:20" s="12" customFormat="1" ht="22.5" customHeight="1">
      <c r="A10" s="89" t="s">
        <v>84</v>
      </c>
      <c r="B10" s="89" t="s">
        <v>21</v>
      </c>
      <c r="C10" s="67" t="s">
        <v>15</v>
      </c>
      <c r="D10" s="99" t="s">
        <v>18</v>
      </c>
      <c r="E10" s="100"/>
      <c r="F10" s="100"/>
      <c r="G10" s="100"/>
      <c r="H10" s="100"/>
      <c r="I10" s="100"/>
      <c r="J10" s="100"/>
      <c r="K10" s="100"/>
      <c r="L10" s="101"/>
      <c r="M10" s="89" t="s">
        <v>8</v>
      </c>
      <c r="N10" s="89"/>
      <c r="O10" s="89" t="s">
        <v>7</v>
      </c>
      <c r="P10" s="89"/>
      <c r="Q10" s="89"/>
      <c r="R10" s="89"/>
      <c r="S10" s="89"/>
      <c r="T10" s="89"/>
    </row>
    <row r="11" spans="1:20" s="12" customFormat="1" ht="13.5" customHeight="1">
      <c r="A11" s="89"/>
      <c r="B11" s="89"/>
      <c r="C11" s="67"/>
      <c r="D11" s="69" t="s">
        <v>14</v>
      </c>
      <c r="E11" s="69"/>
      <c r="F11" s="69"/>
      <c r="G11" s="69" t="s">
        <v>11</v>
      </c>
      <c r="H11" s="69"/>
      <c r="I11" s="69"/>
      <c r="J11" s="104" t="s">
        <v>204</v>
      </c>
      <c r="K11" s="105"/>
      <c r="L11" s="106"/>
      <c r="M11" s="89"/>
      <c r="N11" s="89"/>
      <c r="O11" s="68" t="s">
        <v>40</v>
      </c>
      <c r="P11" s="68"/>
      <c r="Q11" s="14" t="s">
        <v>4</v>
      </c>
      <c r="R11" s="15" t="s">
        <v>3</v>
      </c>
      <c r="S11" s="98" t="s">
        <v>2</v>
      </c>
      <c r="T11" s="98"/>
    </row>
    <row r="12" spans="1:20" s="12" customFormat="1" ht="11.25" customHeight="1">
      <c r="A12" s="89"/>
      <c r="B12" s="89"/>
      <c r="C12" s="67"/>
      <c r="D12" s="67" t="s">
        <v>34</v>
      </c>
      <c r="E12" s="67" t="s">
        <v>12</v>
      </c>
      <c r="F12" s="67" t="s">
        <v>13</v>
      </c>
      <c r="G12" s="67" t="s">
        <v>34</v>
      </c>
      <c r="H12" s="67" t="s">
        <v>12</v>
      </c>
      <c r="I12" s="67" t="s">
        <v>13</v>
      </c>
      <c r="J12" s="67" t="s">
        <v>34</v>
      </c>
      <c r="K12" s="67" t="s">
        <v>12</v>
      </c>
      <c r="L12" s="67" t="s">
        <v>13</v>
      </c>
      <c r="M12" s="69" t="s">
        <v>9</v>
      </c>
      <c r="N12" s="69" t="s">
        <v>10</v>
      </c>
      <c r="O12" s="68"/>
      <c r="P12" s="68"/>
      <c r="Q12" s="16" t="s">
        <v>109</v>
      </c>
      <c r="R12" s="17" t="s">
        <v>112</v>
      </c>
      <c r="S12" s="98"/>
      <c r="T12" s="98"/>
    </row>
    <row r="13" spans="1:20" s="12" customFormat="1" ht="11.25" customHeight="1">
      <c r="A13" s="89"/>
      <c r="B13" s="89"/>
      <c r="C13" s="67"/>
      <c r="D13" s="67"/>
      <c r="E13" s="67"/>
      <c r="F13" s="67"/>
      <c r="G13" s="67"/>
      <c r="H13" s="67"/>
      <c r="I13" s="67"/>
      <c r="J13" s="67"/>
      <c r="K13" s="67"/>
      <c r="L13" s="67"/>
      <c r="M13" s="69"/>
      <c r="N13" s="69"/>
      <c r="O13" s="66" t="s">
        <v>6</v>
      </c>
      <c r="P13" s="108" t="s">
        <v>5</v>
      </c>
      <c r="Q13" s="71"/>
      <c r="R13" s="72"/>
      <c r="S13" s="17" t="s">
        <v>113</v>
      </c>
      <c r="T13" s="17" t="s">
        <v>114</v>
      </c>
    </row>
    <row r="14" spans="1:20" s="12" customFormat="1" ht="39" customHeight="1">
      <c r="A14" s="89"/>
      <c r="B14" s="89"/>
      <c r="C14" s="67"/>
      <c r="D14" s="67"/>
      <c r="E14" s="67"/>
      <c r="F14" s="67"/>
      <c r="G14" s="67"/>
      <c r="H14" s="67"/>
      <c r="I14" s="67"/>
      <c r="J14" s="67"/>
      <c r="K14" s="67"/>
      <c r="L14" s="67"/>
      <c r="M14" s="69"/>
      <c r="N14" s="69"/>
      <c r="O14" s="66"/>
      <c r="P14" s="108"/>
      <c r="Q14" s="71"/>
      <c r="R14" s="72"/>
      <c r="S14" s="20"/>
      <c r="T14" s="19"/>
    </row>
    <row r="15" spans="1:20" s="12" customFormat="1" ht="11.25" customHeight="1">
      <c r="A15" s="21">
        <v>0</v>
      </c>
      <c r="B15" s="13">
        <v>1</v>
      </c>
      <c r="C15" s="13">
        <v>2</v>
      </c>
      <c r="D15" s="13">
        <v>3</v>
      </c>
      <c r="E15" s="13">
        <v>4</v>
      </c>
      <c r="F15" s="13">
        <v>5</v>
      </c>
      <c r="G15" s="13">
        <v>6</v>
      </c>
      <c r="H15" s="13">
        <v>7</v>
      </c>
      <c r="I15" s="13">
        <v>8</v>
      </c>
      <c r="J15" s="13"/>
      <c r="K15" s="13"/>
      <c r="L15" s="13"/>
      <c r="M15" s="13">
        <v>9</v>
      </c>
      <c r="N15" s="13">
        <v>10</v>
      </c>
      <c r="O15" s="18">
        <v>11</v>
      </c>
      <c r="P15" s="18">
        <v>12</v>
      </c>
      <c r="Q15" s="18">
        <v>13</v>
      </c>
      <c r="R15" s="13">
        <v>14</v>
      </c>
      <c r="S15" s="13">
        <v>15</v>
      </c>
      <c r="T15" s="13">
        <v>16</v>
      </c>
    </row>
    <row r="16" spans="1:20" s="12" customFormat="1" ht="58.5" customHeight="1">
      <c r="A16" s="22"/>
      <c r="B16" s="23" t="s">
        <v>191</v>
      </c>
      <c r="C16" s="24" t="s">
        <v>22</v>
      </c>
      <c r="D16" s="25" t="s">
        <v>16</v>
      </c>
      <c r="E16" s="24" t="s">
        <v>16</v>
      </c>
      <c r="F16" s="24" t="s">
        <v>16</v>
      </c>
      <c r="G16" s="25" t="s">
        <v>16</v>
      </c>
      <c r="H16" s="24" t="s">
        <v>16</v>
      </c>
      <c r="I16" s="24" t="s">
        <v>16</v>
      </c>
      <c r="J16" s="24"/>
      <c r="K16" s="24"/>
      <c r="L16" s="24"/>
      <c r="M16" s="24" t="s">
        <v>16</v>
      </c>
      <c r="N16" s="24" t="s">
        <v>16</v>
      </c>
      <c r="O16" s="26">
        <v>67529.5</v>
      </c>
      <c r="P16" s="26">
        <v>64990.5</v>
      </c>
      <c r="Q16" s="26">
        <f>Q17+Q41+Q46+Q50</f>
        <v>36668.6</v>
      </c>
      <c r="R16" s="26">
        <f>R17+R41+R46+R50</f>
        <v>38586.579999999994</v>
      </c>
      <c r="S16" s="26">
        <f>S17+S41+S46+S50</f>
        <v>44544.78307597</v>
      </c>
      <c r="T16" s="26">
        <f>T17+T41+T46+T50</f>
        <v>44127.04649052819</v>
      </c>
    </row>
    <row r="17" spans="1:20" s="28" customFormat="1" ht="51.75" customHeight="1">
      <c r="A17" s="27"/>
      <c r="B17" s="49" t="s">
        <v>23</v>
      </c>
      <c r="C17" s="50" t="s">
        <v>24</v>
      </c>
      <c r="D17" s="51" t="s">
        <v>16</v>
      </c>
      <c r="E17" s="50" t="s">
        <v>16</v>
      </c>
      <c r="F17" s="50" t="s">
        <v>16</v>
      </c>
      <c r="G17" s="51" t="s">
        <v>16</v>
      </c>
      <c r="H17" s="50" t="s">
        <v>16</v>
      </c>
      <c r="I17" s="50" t="s">
        <v>16</v>
      </c>
      <c r="J17" s="50"/>
      <c r="K17" s="50"/>
      <c r="L17" s="50"/>
      <c r="M17" s="50" t="s">
        <v>16</v>
      </c>
      <c r="N17" s="50" t="s">
        <v>16</v>
      </c>
      <c r="O17" s="52">
        <f>O18+O19+O21+O22+O23+O24+O25+O26+O27+O29+O30+O32+O33+O35+O36+O37+O38+O39+O40</f>
        <v>54979.8</v>
      </c>
      <c r="P17" s="52">
        <f>P18+P19+P21+P22+P23+P24+P25+P26+P27+P29+P30+P32+P33+P35+P36+P37+P38+P39+P40</f>
        <v>52624.4</v>
      </c>
      <c r="Q17" s="52">
        <f>Q18+Q19+Q21+Q22+Q23+Q24+Q25+Q26+Q27+Q29+Q30+Q32+Q33+Q35+Q36+Q37+Q38+Q39+Q40</f>
        <v>26309.1</v>
      </c>
      <c r="R17" s="52">
        <f>Q17*1.055</f>
        <v>27756.100499999997</v>
      </c>
      <c r="S17" s="52">
        <f>S18+S19+S21+S22+S23+S24+S25+S26+S27+S29+S30+S32+S33+S35+S36+S37+S38+S39+S40</f>
        <v>33157.052364970004</v>
      </c>
      <c r="T17" s="52">
        <f>T18+T19+T21+T22+T23+T24+T25+T26+T27+T29+T30+T32+T33+T35+T36+T37+T38+T39+T40</f>
        <v>32129.413936868197</v>
      </c>
    </row>
    <row r="18" spans="1:20" s="12" customFormat="1" ht="111.75" customHeight="1">
      <c r="A18" s="29" t="s">
        <v>85</v>
      </c>
      <c r="B18" s="30" t="s">
        <v>41</v>
      </c>
      <c r="C18" s="31" t="s">
        <v>58</v>
      </c>
      <c r="D18" s="32" t="s">
        <v>133</v>
      </c>
      <c r="E18" s="32" t="s">
        <v>134</v>
      </c>
      <c r="F18" s="11" t="s">
        <v>135</v>
      </c>
      <c r="G18" s="11"/>
      <c r="H18" s="33"/>
      <c r="I18" s="33"/>
      <c r="J18" s="32" t="s">
        <v>205</v>
      </c>
      <c r="K18" s="33" t="s">
        <v>206</v>
      </c>
      <c r="L18" s="32" t="s">
        <v>207</v>
      </c>
      <c r="M18" s="32" t="s">
        <v>122</v>
      </c>
      <c r="N18" s="32" t="s">
        <v>121</v>
      </c>
      <c r="O18" s="34">
        <v>454.6</v>
      </c>
      <c r="P18" s="34">
        <v>454.5</v>
      </c>
      <c r="Q18" s="34">
        <v>350</v>
      </c>
      <c r="R18" s="35">
        <f>Q18*1.055</f>
        <v>369.25</v>
      </c>
      <c r="S18" s="35">
        <f>R18*1.058</f>
        <v>390.66650000000004</v>
      </c>
      <c r="T18" s="35">
        <f>S18*1.06</f>
        <v>414.10649000000006</v>
      </c>
    </row>
    <row r="19" spans="1:20" s="12" customFormat="1" ht="147.75" customHeight="1">
      <c r="A19" s="83" t="s">
        <v>86</v>
      </c>
      <c r="B19" s="85" t="s">
        <v>42</v>
      </c>
      <c r="C19" s="83" t="s">
        <v>59</v>
      </c>
      <c r="D19" s="79" t="s">
        <v>133</v>
      </c>
      <c r="E19" s="79" t="s">
        <v>134</v>
      </c>
      <c r="F19" s="94" t="s">
        <v>135</v>
      </c>
      <c r="G19" s="94"/>
      <c r="H19" s="75"/>
      <c r="I19" s="32"/>
      <c r="J19" s="32" t="s">
        <v>218</v>
      </c>
      <c r="K19" s="33" t="s">
        <v>206</v>
      </c>
      <c r="L19" s="32" t="s">
        <v>219</v>
      </c>
      <c r="M19" s="102" t="s">
        <v>124</v>
      </c>
      <c r="N19" s="102" t="s">
        <v>123</v>
      </c>
      <c r="O19" s="77">
        <v>195</v>
      </c>
      <c r="P19" s="77">
        <v>143</v>
      </c>
      <c r="Q19" s="77">
        <v>100</v>
      </c>
      <c r="R19" s="73">
        <f>Q19*1.055</f>
        <v>105.5</v>
      </c>
      <c r="S19" s="73">
        <f>R19*1.058</f>
        <v>111.619</v>
      </c>
      <c r="T19" s="73">
        <f>S19*1.06</f>
        <v>118.31614</v>
      </c>
    </row>
    <row r="20" spans="1:20" s="12" customFormat="1" ht="0.75" customHeight="1">
      <c r="A20" s="84"/>
      <c r="B20" s="86"/>
      <c r="C20" s="84"/>
      <c r="D20" s="80"/>
      <c r="E20" s="80"/>
      <c r="F20" s="95"/>
      <c r="G20" s="95"/>
      <c r="H20" s="76"/>
      <c r="I20" s="32"/>
      <c r="J20" s="60"/>
      <c r="K20" s="60"/>
      <c r="L20" s="60"/>
      <c r="M20" s="103"/>
      <c r="N20" s="103"/>
      <c r="O20" s="78"/>
      <c r="P20" s="78"/>
      <c r="Q20" s="78"/>
      <c r="R20" s="74"/>
      <c r="S20" s="74"/>
      <c r="T20" s="74"/>
    </row>
    <row r="21" spans="1:20" s="12" customFormat="1" ht="148.5">
      <c r="A21" s="29" t="s">
        <v>87</v>
      </c>
      <c r="B21" s="30" t="s">
        <v>43</v>
      </c>
      <c r="C21" s="31" t="s">
        <v>60</v>
      </c>
      <c r="D21" s="32" t="s">
        <v>133</v>
      </c>
      <c r="E21" s="32" t="s">
        <v>138</v>
      </c>
      <c r="F21" s="11" t="s">
        <v>135</v>
      </c>
      <c r="G21" s="11"/>
      <c r="H21" s="33"/>
      <c r="I21" s="33"/>
      <c r="J21" s="32" t="s">
        <v>214</v>
      </c>
      <c r="K21" s="33" t="s">
        <v>206</v>
      </c>
      <c r="L21" s="32" t="s">
        <v>213</v>
      </c>
      <c r="M21" s="32" t="s">
        <v>125</v>
      </c>
      <c r="N21" s="32" t="s">
        <v>126</v>
      </c>
      <c r="O21" s="34">
        <v>500</v>
      </c>
      <c r="P21" s="34">
        <v>500</v>
      </c>
      <c r="Q21" s="34">
        <v>500</v>
      </c>
      <c r="R21" s="37">
        <f aca="true" t="shared" si="0" ref="R21:R26">Q21*1.055</f>
        <v>527.5</v>
      </c>
      <c r="S21" s="37">
        <f aca="true" t="shared" si="1" ref="S21:S26">R21*1.058</f>
        <v>558.095</v>
      </c>
      <c r="T21" s="37">
        <f aca="true" t="shared" si="2" ref="T21:T29">S21*1.06</f>
        <v>591.5807000000001</v>
      </c>
    </row>
    <row r="22" spans="1:20" s="12" customFormat="1" ht="123.75">
      <c r="A22" s="29" t="s">
        <v>88</v>
      </c>
      <c r="B22" s="30" t="s">
        <v>44</v>
      </c>
      <c r="C22" s="31" t="s">
        <v>61</v>
      </c>
      <c r="D22" s="32" t="s">
        <v>133</v>
      </c>
      <c r="E22" s="32" t="s">
        <v>137</v>
      </c>
      <c r="F22" s="11" t="s">
        <v>135</v>
      </c>
      <c r="G22" s="11"/>
      <c r="H22" s="33"/>
      <c r="I22" s="33"/>
      <c r="J22" s="32" t="s">
        <v>211</v>
      </c>
      <c r="K22" s="33" t="s">
        <v>206</v>
      </c>
      <c r="L22" s="32" t="s">
        <v>210</v>
      </c>
      <c r="M22" s="32" t="s">
        <v>194</v>
      </c>
      <c r="N22" s="32" t="s">
        <v>195</v>
      </c>
      <c r="O22" s="34">
        <v>23606.8</v>
      </c>
      <c r="P22" s="34">
        <v>22839.8</v>
      </c>
      <c r="Q22" s="34">
        <v>5600.6</v>
      </c>
      <c r="R22" s="37">
        <f t="shared" si="0"/>
        <v>5908.633</v>
      </c>
      <c r="S22" s="37">
        <f t="shared" si="1"/>
        <v>6251.333714</v>
      </c>
      <c r="T22" s="37">
        <f t="shared" si="2"/>
        <v>6626.413736840001</v>
      </c>
    </row>
    <row r="23" spans="1:20" s="12" customFormat="1" ht="123.75">
      <c r="A23" s="29" t="s">
        <v>89</v>
      </c>
      <c r="B23" s="30" t="s">
        <v>45</v>
      </c>
      <c r="C23" s="31" t="s">
        <v>62</v>
      </c>
      <c r="D23" s="32" t="s">
        <v>133</v>
      </c>
      <c r="E23" s="32" t="s">
        <v>139</v>
      </c>
      <c r="F23" s="11" t="s">
        <v>135</v>
      </c>
      <c r="G23" s="11"/>
      <c r="H23" s="33"/>
      <c r="I23" s="33"/>
      <c r="J23" s="32" t="s">
        <v>211</v>
      </c>
      <c r="K23" s="33" t="s">
        <v>206</v>
      </c>
      <c r="L23" s="32" t="s">
        <v>210</v>
      </c>
      <c r="M23" s="32" t="s">
        <v>127</v>
      </c>
      <c r="N23" s="32" t="s">
        <v>118</v>
      </c>
      <c r="O23" s="34">
        <v>957.4</v>
      </c>
      <c r="P23" s="34">
        <v>956.6</v>
      </c>
      <c r="Q23" s="34">
        <v>640.6</v>
      </c>
      <c r="R23" s="37">
        <f t="shared" si="0"/>
        <v>675.833</v>
      </c>
      <c r="S23" s="37">
        <f t="shared" si="1"/>
        <v>715.031314</v>
      </c>
      <c r="T23" s="37">
        <f t="shared" si="2"/>
        <v>757.93319284</v>
      </c>
    </row>
    <row r="24" spans="1:20" s="12" customFormat="1" ht="165">
      <c r="A24" s="29" t="s">
        <v>90</v>
      </c>
      <c r="B24" s="30" t="s">
        <v>46</v>
      </c>
      <c r="C24" s="31" t="s">
        <v>63</v>
      </c>
      <c r="D24" s="32" t="s">
        <v>133</v>
      </c>
      <c r="E24" s="32" t="s">
        <v>136</v>
      </c>
      <c r="F24" s="11" t="s">
        <v>135</v>
      </c>
      <c r="G24" s="11"/>
      <c r="H24" s="33"/>
      <c r="I24" s="33"/>
      <c r="J24" s="32" t="s">
        <v>212</v>
      </c>
      <c r="K24" s="33" t="s">
        <v>206</v>
      </c>
      <c r="L24" s="32" t="s">
        <v>213</v>
      </c>
      <c r="M24" s="33" t="s">
        <v>125</v>
      </c>
      <c r="N24" s="32" t="s">
        <v>124</v>
      </c>
      <c r="O24" s="34">
        <f>4217.3-120.8</f>
        <v>4096.5</v>
      </c>
      <c r="P24" s="34">
        <f>4034.1-120.8</f>
        <v>3913.2999999999997</v>
      </c>
      <c r="Q24" s="34">
        <v>3785</v>
      </c>
      <c r="R24" s="37">
        <f t="shared" si="0"/>
        <v>3993.1749999999997</v>
      </c>
      <c r="S24" s="37">
        <f t="shared" si="1"/>
        <v>4224.77915</v>
      </c>
      <c r="T24" s="37">
        <f t="shared" si="2"/>
        <v>4478.265899000001</v>
      </c>
    </row>
    <row r="25" spans="1:20" s="12" customFormat="1" ht="117.75" customHeight="1">
      <c r="A25" s="29" t="s">
        <v>91</v>
      </c>
      <c r="B25" s="30" t="s">
        <v>47</v>
      </c>
      <c r="C25" s="31" t="s">
        <v>64</v>
      </c>
      <c r="D25" s="32" t="s">
        <v>133</v>
      </c>
      <c r="E25" s="32" t="s">
        <v>140</v>
      </c>
      <c r="F25" s="11" t="s">
        <v>135</v>
      </c>
      <c r="G25" s="11"/>
      <c r="H25" s="33"/>
      <c r="I25" s="33"/>
      <c r="J25" s="32" t="s">
        <v>208</v>
      </c>
      <c r="K25" s="32" t="s">
        <v>206</v>
      </c>
      <c r="L25" s="32" t="s">
        <v>209</v>
      </c>
      <c r="M25" s="33" t="s">
        <v>119</v>
      </c>
      <c r="N25" s="33" t="s">
        <v>128</v>
      </c>
      <c r="O25" s="34">
        <v>10</v>
      </c>
      <c r="P25" s="34">
        <v>10</v>
      </c>
      <c r="Q25" s="34">
        <v>10</v>
      </c>
      <c r="R25" s="37">
        <f t="shared" si="0"/>
        <v>10.549999999999999</v>
      </c>
      <c r="S25" s="37">
        <f t="shared" si="1"/>
        <v>11.1619</v>
      </c>
      <c r="T25" s="37">
        <f t="shared" si="2"/>
        <v>11.831614</v>
      </c>
    </row>
    <row r="26" spans="1:20" s="12" customFormat="1" ht="123.75">
      <c r="A26" s="29" t="s">
        <v>92</v>
      </c>
      <c r="B26" s="30" t="s">
        <v>48</v>
      </c>
      <c r="C26" s="31" t="s">
        <v>65</v>
      </c>
      <c r="D26" s="32" t="s">
        <v>133</v>
      </c>
      <c r="E26" s="32" t="s">
        <v>141</v>
      </c>
      <c r="F26" s="11" t="s">
        <v>135</v>
      </c>
      <c r="G26" s="11" t="s">
        <v>186</v>
      </c>
      <c r="H26" s="38" t="s">
        <v>142</v>
      </c>
      <c r="I26" s="32" t="s">
        <v>143</v>
      </c>
      <c r="J26" s="32" t="s">
        <v>211</v>
      </c>
      <c r="K26" s="33" t="s">
        <v>206</v>
      </c>
      <c r="L26" s="32" t="s">
        <v>210</v>
      </c>
      <c r="M26" s="32" t="s">
        <v>196</v>
      </c>
      <c r="N26" s="32" t="s">
        <v>197</v>
      </c>
      <c r="O26" s="34">
        <v>174.7</v>
      </c>
      <c r="P26" s="34">
        <v>174.7</v>
      </c>
      <c r="Q26" s="34">
        <v>150</v>
      </c>
      <c r="R26" s="37">
        <f t="shared" si="0"/>
        <v>158.25</v>
      </c>
      <c r="S26" s="37">
        <f t="shared" si="1"/>
        <v>167.4285</v>
      </c>
      <c r="T26" s="37">
        <f t="shared" si="2"/>
        <v>177.47421000000003</v>
      </c>
    </row>
    <row r="27" spans="1:20" s="12" customFormat="1" ht="42.75" customHeight="1">
      <c r="A27" s="83" t="s">
        <v>93</v>
      </c>
      <c r="B27" s="85" t="s">
        <v>49</v>
      </c>
      <c r="C27" s="83" t="s">
        <v>66</v>
      </c>
      <c r="D27" s="32" t="s">
        <v>133</v>
      </c>
      <c r="E27" s="32" t="s">
        <v>141</v>
      </c>
      <c r="F27" s="11" t="s">
        <v>135</v>
      </c>
      <c r="G27" s="94"/>
      <c r="H27" s="75"/>
      <c r="I27" s="75"/>
      <c r="J27" s="79" t="s">
        <v>214</v>
      </c>
      <c r="K27" s="75" t="s">
        <v>206</v>
      </c>
      <c r="L27" s="79" t="s">
        <v>213</v>
      </c>
      <c r="M27" s="79" t="s">
        <v>198</v>
      </c>
      <c r="N27" s="79" t="s">
        <v>199</v>
      </c>
      <c r="O27" s="77">
        <v>12586.2</v>
      </c>
      <c r="P27" s="77">
        <v>11905</v>
      </c>
      <c r="Q27" s="77">
        <v>5423.5</v>
      </c>
      <c r="R27" s="73">
        <f>Q27*1.055</f>
        <v>5721.7925</v>
      </c>
      <c r="S27" s="73">
        <f>R27*1.058</f>
        <v>6053.656465</v>
      </c>
      <c r="T27" s="73">
        <f t="shared" si="2"/>
        <v>6416.875852900001</v>
      </c>
    </row>
    <row r="28" spans="1:20" s="12" customFormat="1" ht="209.25" customHeight="1">
      <c r="A28" s="84"/>
      <c r="B28" s="86"/>
      <c r="C28" s="84"/>
      <c r="D28" s="11" t="s">
        <v>144</v>
      </c>
      <c r="E28" s="38" t="s">
        <v>145</v>
      </c>
      <c r="F28" s="32" t="s">
        <v>146</v>
      </c>
      <c r="G28" s="95"/>
      <c r="H28" s="76"/>
      <c r="I28" s="76"/>
      <c r="J28" s="80"/>
      <c r="K28" s="76"/>
      <c r="L28" s="80"/>
      <c r="M28" s="80"/>
      <c r="N28" s="80"/>
      <c r="O28" s="78"/>
      <c r="P28" s="78"/>
      <c r="Q28" s="78"/>
      <c r="R28" s="74"/>
      <c r="S28" s="74"/>
      <c r="T28" s="74"/>
    </row>
    <row r="29" spans="1:20" s="12" customFormat="1" ht="148.5">
      <c r="A29" s="29" t="s">
        <v>94</v>
      </c>
      <c r="B29" s="30" t="s">
        <v>50</v>
      </c>
      <c r="C29" s="31" t="s">
        <v>67</v>
      </c>
      <c r="D29" s="32" t="s">
        <v>133</v>
      </c>
      <c r="E29" s="32" t="s">
        <v>147</v>
      </c>
      <c r="F29" s="11" t="s">
        <v>135</v>
      </c>
      <c r="G29" s="39" t="s">
        <v>187</v>
      </c>
      <c r="H29" s="33" t="s">
        <v>145</v>
      </c>
      <c r="I29" s="32" t="s">
        <v>148</v>
      </c>
      <c r="J29" s="32" t="s">
        <v>215</v>
      </c>
      <c r="K29" s="32" t="s">
        <v>206</v>
      </c>
      <c r="L29" s="32" t="s">
        <v>213</v>
      </c>
      <c r="M29" s="33" t="s">
        <v>119</v>
      </c>
      <c r="N29" s="32" t="s">
        <v>129</v>
      </c>
      <c r="O29" s="34">
        <v>3277.7</v>
      </c>
      <c r="P29" s="34">
        <v>3179.2</v>
      </c>
      <c r="Q29" s="34">
        <v>2341.6</v>
      </c>
      <c r="R29" s="37">
        <f>Q29*1.055</f>
        <v>2470.388</v>
      </c>
      <c r="S29" s="37">
        <f>S27*1.058</f>
        <v>6404.76853997</v>
      </c>
      <c r="T29" s="37">
        <f t="shared" si="2"/>
        <v>6789.054652368201</v>
      </c>
    </row>
    <row r="30" spans="1:20" s="12" customFormat="1" ht="108.75" customHeight="1">
      <c r="A30" s="83" t="s">
        <v>95</v>
      </c>
      <c r="B30" s="85" t="s">
        <v>51</v>
      </c>
      <c r="C30" s="83" t="s">
        <v>68</v>
      </c>
      <c r="D30" s="32" t="s">
        <v>133</v>
      </c>
      <c r="E30" s="32" t="s">
        <v>152</v>
      </c>
      <c r="F30" s="11" t="s">
        <v>135</v>
      </c>
      <c r="G30" s="11" t="s">
        <v>188</v>
      </c>
      <c r="H30" s="38" t="s">
        <v>145</v>
      </c>
      <c r="I30" s="32" t="s">
        <v>149</v>
      </c>
      <c r="J30" s="79" t="s">
        <v>216</v>
      </c>
      <c r="K30" s="79" t="s">
        <v>206</v>
      </c>
      <c r="L30" s="79" t="s">
        <v>213</v>
      </c>
      <c r="M30" s="75" t="s">
        <v>125</v>
      </c>
      <c r="N30" s="79" t="s">
        <v>118</v>
      </c>
      <c r="O30" s="77">
        <v>3025.5</v>
      </c>
      <c r="P30" s="77">
        <v>2739.3</v>
      </c>
      <c r="Q30" s="77">
        <v>2000</v>
      </c>
      <c r="R30" s="73">
        <f>Q30*1.055</f>
        <v>2110</v>
      </c>
      <c r="S30" s="73">
        <f>R30*1.058</f>
        <v>2232.38</v>
      </c>
      <c r="T30" s="73">
        <f>S30*1.06</f>
        <v>2366.3228000000004</v>
      </c>
    </row>
    <row r="31" spans="1:20" s="12" customFormat="1" ht="168.75" customHeight="1">
      <c r="A31" s="84"/>
      <c r="B31" s="86"/>
      <c r="C31" s="84"/>
      <c r="D31" s="11"/>
      <c r="E31" s="33"/>
      <c r="F31" s="33"/>
      <c r="G31" s="11" t="s">
        <v>150</v>
      </c>
      <c r="H31" s="38" t="s">
        <v>145</v>
      </c>
      <c r="I31" s="32" t="s">
        <v>151</v>
      </c>
      <c r="J31" s="80"/>
      <c r="K31" s="80"/>
      <c r="L31" s="80"/>
      <c r="M31" s="76"/>
      <c r="N31" s="80"/>
      <c r="O31" s="78"/>
      <c r="P31" s="78"/>
      <c r="Q31" s="78"/>
      <c r="R31" s="74"/>
      <c r="S31" s="74"/>
      <c r="T31" s="74"/>
    </row>
    <row r="32" spans="1:20" s="12" customFormat="1" ht="41.25">
      <c r="A32" s="29" t="s">
        <v>96</v>
      </c>
      <c r="B32" s="30" t="s">
        <v>52</v>
      </c>
      <c r="C32" s="31" t="s">
        <v>69</v>
      </c>
      <c r="D32" s="32" t="s">
        <v>133</v>
      </c>
      <c r="E32" s="32" t="s">
        <v>153</v>
      </c>
      <c r="F32" s="11" t="s">
        <v>135</v>
      </c>
      <c r="G32" s="11"/>
      <c r="H32" s="33"/>
      <c r="I32" s="33"/>
      <c r="J32" s="33"/>
      <c r="K32" s="33"/>
      <c r="L32" s="33"/>
      <c r="M32" s="33" t="s">
        <v>118</v>
      </c>
      <c r="N32" s="33" t="s">
        <v>127</v>
      </c>
      <c r="O32" s="34">
        <v>0</v>
      </c>
      <c r="P32" s="34">
        <v>0</v>
      </c>
      <c r="Q32" s="34">
        <v>100</v>
      </c>
      <c r="R32" s="37">
        <f>Q32*1.055</f>
        <v>105.5</v>
      </c>
      <c r="S32" s="37">
        <f>R32*1.058</f>
        <v>111.619</v>
      </c>
      <c r="T32" s="37">
        <f>S32*1.06</f>
        <v>118.31614</v>
      </c>
    </row>
    <row r="33" spans="1:20" s="12" customFormat="1" ht="102.75" customHeight="1">
      <c r="A33" s="83" t="s">
        <v>97</v>
      </c>
      <c r="B33" s="85" t="s">
        <v>53</v>
      </c>
      <c r="C33" s="83" t="s">
        <v>70</v>
      </c>
      <c r="D33" s="32" t="s">
        <v>133</v>
      </c>
      <c r="E33" s="32" t="s">
        <v>154</v>
      </c>
      <c r="F33" s="11" t="s">
        <v>135</v>
      </c>
      <c r="G33" s="11" t="s">
        <v>185</v>
      </c>
      <c r="H33" s="38" t="s">
        <v>145</v>
      </c>
      <c r="I33" s="32" t="s">
        <v>158</v>
      </c>
      <c r="J33" s="79" t="s">
        <v>217</v>
      </c>
      <c r="K33" s="75" t="s">
        <v>206</v>
      </c>
      <c r="L33" s="79" t="s">
        <v>210</v>
      </c>
      <c r="M33" s="102" t="s">
        <v>130</v>
      </c>
      <c r="N33" s="79" t="s">
        <v>118</v>
      </c>
      <c r="O33" s="77">
        <v>740.9</v>
      </c>
      <c r="P33" s="77">
        <v>740.9</v>
      </c>
      <c r="Q33" s="77">
        <v>607.8</v>
      </c>
      <c r="R33" s="73">
        <f>Q33*1.055</f>
        <v>641.2289999999999</v>
      </c>
      <c r="S33" s="73">
        <f>R33*1.058</f>
        <v>678.4202819999999</v>
      </c>
      <c r="T33" s="73">
        <f>S33*1.06</f>
        <v>719.1254989199999</v>
      </c>
    </row>
    <row r="34" spans="1:20" s="12" customFormat="1" ht="43.5" customHeight="1">
      <c r="A34" s="84"/>
      <c r="B34" s="86"/>
      <c r="C34" s="84"/>
      <c r="D34" s="11" t="s">
        <v>155</v>
      </c>
      <c r="E34" s="38" t="s">
        <v>156</v>
      </c>
      <c r="F34" s="32" t="s">
        <v>157</v>
      </c>
      <c r="G34" s="11"/>
      <c r="H34" s="33"/>
      <c r="I34" s="33"/>
      <c r="J34" s="80"/>
      <c r="K34" s="76"/>
      <c r="L34" s="80"/>
      <c r="M34" s="103"/>
      <c r="N34" s="80"/>
      <c r="O34" s="78"/>
      <c r="P34" s="78"/>
      <c r="Q34" s="78"/>
      <c r="R34" s="74"/>
      <c r="S34" s="74"/>
      <c r="T34" s="74"/>
    </row>
    <row r="35" spans="1:20" s="12" customFormat="1" ht="123.75">
      <c r="A35" s="29" t="s">
        <v>98</v>
      </c>
      <c r="B35" s="30" t="s">
        <v>54</v>
      </c>
      <c r="C35" s="31" t="s">
        <v>71</v>
      </c>
      <c r="D35" s="32" t="s">
        <v>133</v>
      </c>
      <c r="E35" s="32" t="s">
        <v>159</v>
      </c>
      <c r="F35" s="11" t="s">
        <v>135</v>
      </c>
      <c r="G35" s="11"/>
      <c r="H35" s="33"/>
      <c r="I35" s="33"/>
      <c r="J35" s="32" t="s">
        <v>211</v>
      </c>
      <c r="K35" s="33" t="s">
        <v>206</v>
      </c>
      <c r="L35" s="32" t="s">
        <v>210</v>
      </c>
      <c r="M35" s="33" t="s">
        <v>130</v>
      </c>
      <c r="N35" s="33" t="s">
        <v>118</v>
      </c>
      <c r="O35" s="34">
        <v>13.9</v>
      </c>
      <c r="P35" s="34">
        <v>13.9</v>
      </c>
      <c r="Q35" s="34">
        <v>0</v>
      </c>
      <c r="R35" s="37">
        <f aca="true" t="shared" si="3" ref="R35:R42">Q35*1.055</f>
        <v>0</v>
      </c>
      <c r="S35" s="37"/>
      <c r="T35" s="37"/>
    </row>
    <row r="36" spans="1:20" s="12" customFormat="1" ht="130.5" customHeight="1">
      <c r="A36" s="29" t="s">
        <v>99</v>
      </c>
      <c r="B36" s="30" t="s">
        <v>55</v>
      </c>
      <c r="C36" s="31" t="s">
        <v>72</v>
      </c>
      <c r="D36" s="32" t="s">
        <v>133</v>
      </c>
      <c r="E36" s="32" t="s">
        <v>160</v>
      </c>
      <c r="F36" s="11" t="s">
        <v>135</v>
      </c>
      <c r="G36" s="11"/>
      <c r="H36" s="33"/>
      <c r="I36" s="33"/>
      <c r="J36" s="32" t="s">
        <v>212</v>
      </c>
      <c r="K36" s="33" t="s">
        <v>206</v>
      </c>
      <c r="L36" s="32" t="s">
        <v>213</v>
      </c>
      <c r="M36" s="40" t="s">
        <v>125</v>
      </c>
      <c r="N36" s="32" t="s">
        <v>124</v>
      </c>
      <c r="O36" s="34">
        <v>980.9</v>
      </c>
      <c r="P36" s="34">
        <v>801.3</v>
      </c>
      <c r="Q36" s="34">
        <v>700</v>
      </c>
      <c r="R36" s="37">
        <f t="shared" si="3"/>
        <v>738.5</v>
      </c>
      <c r="S36" s="37">
        <f>R36*1.058</f>
        <v>781.3330000000001</v>
      </c>
      <c r="T36" s="37">
        <f>S36*1.06</f>
        <v>828.2129800000001</v>
      </c>
    </row>
    <row r="37" spans="1:20" s="12" customFormat="1" ht="123.75">
      <c r="A37" s="29" t="s">
        <v>100</v>
      </c>
      <c r="B37" s="30" t="s">
        <v>35</v>
      </c>
      <c r="C37" s="31" t="s">
        <v>73</v>
      </c>
      <c r="D37" s="32" t="s">
        <v>133</v>
      </c>
      <c r="E37" s="32" t="s">
        <v>160</v>
      </c>
      <c r="F37" s="11" t="s">
        <v>135</v>
      </c>
      <c r="G37" s="11"/>
      <c r="H37" s="33"/>
      <c r="I37" s="33"/>
      <c r="J37" s="32" t="s">
        <v>212</v>
      </c>
      <c r="K37" s="33" t="s">
        <v>206</v>
      </c>
      <c r="L37" s="32" t="s">
        <v>213</v>
      </c>
      <c r="M37" s="33" t="s">
        <v>125</v>
      </c>
      <c r="N37" s="32" t="s">
        <v>124</v>
      </c>
      <c r="O37" s="34">
        <v>2566</v>
      </c>
      <c r="P37" s="34">
        <v>2566</v>
      </c>
      <c r="Q37" s="34">
        <v>3200</v>
      </c>
      <c r="R37" s="37">
        <f>Q37*1.055</f>
        <v>3376</v>
      </c>
      <c r="S37" s="59">
        <f>R37*1.058</f>
        <v>3571.808</v>
      </c>
      <c r="T37" s="37">
        <f>S38*1.06</f>
        <v>769.0549100000001</v>
      </c>
    </row>
    <row r="38" spans="1:20" s="12" customFormat="1" ht="239.25">
      <c r="A38" s="29" t="s">
        <v>101</v>
      </c>
      <c r="B38" s="30" t="s">
        <v>56</v>
      </c>
      <c r="C38" s="31" t="s">
        <v>74</v>
      </c>
      <c r="D38" s="32" t="s">
        <v>133</v>
      </c>
      <c r="E38" s="32" t="s">
        <v>161</v>
      </c>
      <c r="F38" s="11" t="s">
        <v>135</v>
      </c>
      <c r="G38" s="11"/>
      <c r="H38" s="33"/>
      <c r="I38" s="33"/>
      <c r="J38" s="32" t="s">
        <v>220</v>
      </c>
      <c r="K38" s="33" t="s">
        <v>206</v>
      </c>
      <c r="L38" s="32" t="s">
        <v>221</v>
      </c>
      <c r="M38" s="33" t="s">
        <v>119</v>
      </c>
      <c r="N38" s="32" t="s">
        <v>128</v>
      </c>
      <c r="O38" s="34">
        <v>1222.9</v>
      </c>
      <c r="P38" s="34">
        <v>1222.9</v>
      </c>
      <c r="Q38" s="34">
        <v>650</v>
      </c>
      <c r="R38" s="37">
        <f>Q38*1.055</f>
        <v>685.75</v>
      </c>
      <c r="S38" s="37">
        <f>R38*1.058</f>
        <v>725.5235</v>
      </c>
      <c r="T38" s="37">
        <f>S38*1.06</f>
        <v>769.0549100000001</v>
      </c>
    </row>
    <row r="39" spans="1:20" s="12" customFormat="1" ht="41.25">
      <c r="A39" s="29" t="s">
        <v>102</v>
      </c>
      <c r="B39" s="30" t="s">
        <v>36</v>
      </c>
      <c r="C39" s="31" t="s">
        <v>75</v>
      </c>
      <c r="D39" s="32" t="s">
        <v>133</v>
      </c>
      <c r="E39" s="32" t="s">
        <v>162</v>
      </c>
      <c r="F39" s="11" t="s">
        <v>135</v>
      </c>
      <c r="G39" s="11"/>
      <c r="H39" s="33"/>
      <c r="I39" s="33"/>
      <c r="J39" s="32"/>
      <c r="K39" s="33"/>
      <c r="L39" s="33"/>
      <c r="M39" s="33" t="s">
        <v>125</v>
      </c>
      <c r="N39" s="40" t="s">
        <v>124</v>
      </c>
      <c r="O39" s="34">
        <v>120.8</v>
      </c>
      <c r="P39" s="34">
        <v>120.8</v>
      </c>
      <c r="Q39" s="34">
        <v>100</v>
      </c>
      <c r="R39" s="37">
        <f t="shared" si="3"/>
        <v>105.5</v>
      </c>
      <c r="S39" s="37">
        <f>R39*1.058</f>
        <v>111.619</v>
      </c>
      <c r="T39" s="37">
        <f>S39*1.06</f>
        <v>118.31614</v>
      </c>
    </row>
    <row r="40" spans="1:20" s="12" customFormat="1" ht="107.25">
      <c r="A40" s="29" t="s">
        <v>103</v>
      </c>
      <c r="B40" s="30" t="s">
        <v>57</v>
      </c>
      <c r="C40" s="31" t="s">
        <v>76</v>
      </c>
      <c r="D40" s="32" t="s">
        <v>133</v>
      </c>
      <c r="E40" s="32" t="s">
        <v>163</v>
      </c>
      <c r="F40" s="11" t="s">
        <v>135</v>
      </c>
      <c r="G40" s="11"/>
      <c r="H40" s="33"/>
      <c r="I40" s="33"/>
      <c r="J40" s="32" t="s">
        <v>222</v>
      </c>
      <c r="K40" s="33" t="s">
        <v>206</v>
      </c>
      <c r="L40" s="32" t="s">
        <v>223</v>
      </c>
      <c r="M40" s="33" t="s">
        <v>124</v>
      </c>
      <c r="N40" s="33" t="s">
        <v>129</v>
      </c>
      <c r="O40" s="34">
        <v>450</v>
      </c>
      <c r="P40" s="34">
        <v>343.2</v>
      </c>
      <c r="Q40" s="34">
        <v>50</v>
      </c>
      <c r="R40" s="37">
        <f t="shared" si="3"/>
        <v>52.75</v>
      </c>
      <c r="S40" s="37">
        <f>R40*1.058</f>
        <v>55.8095</v>
      </c>
      <c r="T40" s="37">
        <f>S40*1.06</f>
        <v>59.15807</v>
      </c>
    </row>
    <row r="41" spans="1:20" s="28" customFormat="1" ht="66">
      <c r="A41" s="27"/>
      <c r="B41" s="49" t="s">
        <v>25</v>
      </c>
      <c r="C41" s="50" t="s">
        <v>26</v>
      </c>
      <c r="D41" s="51" t="s">
        <v>16</v>
      </c>
      <c r="E41" s="50" t="s">
        <v>16</v>
      </c>
      <c r="F41" s="50" t="s">
        <v>16</v>
      </c>
      <c r="G41" s="51" t="s">
        <v>16</v>
      </c>
      <c r="H41" s="50" t="s">
        <v>16</v>
      </c>
      <c r="I41" s="50" t="s">
        <v>16</v>
      </c>
      <c r="J41" s="50"/>
      <c r="K41" s="50"/>
      <c r="L41" s="50"/>
      <c r="M41" s="50" t="s">
        <v>16</v>
      </c>
      <c r="N41" s="50" t="s">
        <v>16</v>
      </c>
      <c r="O41" s="52">
        <f>O42+O44+O45</f>
        <v>11259.3</v>
      </c>
      <c r="P41" s="52">
        <f>P42++P44+P45</f>
        <v>11075.8</v>
      </c>
      <c r="Q41" s="52">
        <f>Q42+Q44+Q45</f>
        <v>9106.9</v>
      </c>
      <c r="R41" s="52">
        <f t="shared" si="3"/>
        <v>9607.779499999999</v>
      </c>
      <c r="S41" s="52">
        <f>S42+S44+S45</f>
        <v>10165.030711</v>
      </c>
      <c r="T41" s="52">
        <f>T42+T44+T45</f>
        <v>10774.932553659999</v>
      </c>
    </row>
    <row r="42" spans="1:20" s="12" customFormat="1" ht="96" customHeight="1">
      <c r="A42" s="83" t="s">
        <v>104</v>
      </c>
      <c r="B42" s="85" t="s">
        <v>37</v>
      </c>
      <c r="C42" s="83" t="s">
        <v>27</v>
      </c>
      <c r="D42" s="32" t="s">
        <v>133</v>
      </c>
      <c r="E42" s="32" t="s">
        <v>161</v>
      </c>
      <c r="F42" s="11" t="s">
        <v>135</v>
      </c>
      <c r="G42" s="41" t="s">
        <v>189</v>
      </c>
      <c r="H42" s="63" t="s">
        <v>166</v>
      </c>
      <c r="I42" s="61" t="s">
        <v>167</v>
      </c>
      <c r="J42" s="61"/>
      <c r="K42" s="61"/>
      <c r="L42" s="61"/>
      <c r="M42" s="79" t="s">
        <v>192</v>
      </c>
      <c r="N42" s="79" t="s">
        <v>193</v>
      </c>
      <c r="O42" s="77">
        <v>10278.5</v>
      </c>
      <c r="P42" s="77">
        <v>10185.4</v>
      </c>
      <c r="Q42" s="77">
        <v>8450.8</v>
      </c>
      <c r="R42" s="81">
        <f t="shared" si="3"/>
        <v>8915.594</v>
      </c>
      <c r="S42" s="81">
        <f>R42*1.058</f>
        <v>9432.698451999999</v>
      </c>
      <c r="T42" s="81">
        <f>S42*1.06</f>
        <v>9998.660359119998</v>
      </c>
    </row>
    <row r="43" spans="1:20" s="12" customFormat="1" ht="141.75" customHeight="1">
      <c r="A43" s="84"/>
      <c r="B43" s="86"/>
      <c r="C43" s="84"/>
      <c r="D43" s="11" t="s">
        <v>164</v>
      </c>
      <c r="E43" s="33" t="s">
        <v>145</v>
      </c>
      <c r="F43" s="32" t="s">
        <v>165</v>
      </c>
      <c r="G43" s="11" t="s">
        <v>190</v>
      </c>
      <c r="H43" s="33" t="s">
        <v>145</v>
      </c>
      <c r="I43" s="32" t="s">
        <v>168</v>
      </c>
      <c r="J43" s="32" t="s">
        <v>225</v>
      </c>
      <c r="K43" s="33" t="s">
        <v>206</v>
      </c>
      <c r="L43" s="32" t="s">
        <v>224</v>
      </c>
      <c r="M43" s="80"/>
      <c r="N43" s="80"/>
      <c r="O43" s="78"/>
      <c r="P43" s="78"/>
      <c r="Q43" s="78"/>
      <c r="R43" s="82"/>
      <c r="S43" s="82"/>
      <c r="T43" s="82"/>
    </row>
    <row r="44" spans="1:20" s="12" customFormat="1" ht="99">
      <c r="A44" s="29" t="s">
        <v>105</v>
      </c>
      <c r="B44" s="30" t="s">
        <v>38</v>
      </c>
      <c r="C44" s="31" t="s">
        <v>77</v>
      </c>
      <c r="D44" s="11" t="s">
        <v>132</v>
      </c>
      <c r="E44" s="32" t="s">
        <v>169</v>
      </c>
      <c r="F44" s="32" t="s">
        <v>170</v>
      </c>
      <c r="G44" s="11"/>
      <c r="H44" s="33"/>
      <c r="I44" s="33"/>
      <c r="J44" s="32" t="s">
        <v>225</v>
      </c>
      <c r="K44" s="33" t="s">
        <v>206</v>
      </c>
      <c r="L44" s="32" t="s">
        <v>224</v>
      </c>
      <c r="M44" s="33" t="s">
        <v>118</v>
      </c>
      <c r="N44" s="33" t="s">
        <v>131</v>
      </c>
      <c r="O44" s="34">
        <v>926.9</v>
      </c>
      <c r="P44" s="34">
        <v>836.5</v>
      </c>
      <c r="Q44" s="34">
        <v>616.1</v>
      </c>
      <c r="R44" s="37">
        <f>Q44*1.055</f>
        <v>649.9855</v>
      </c>
      <c r="S44" s="37">
        <f>R44*1.058</f>
        <v>687.684659</v>
      </c>
      <c r="T44" s="37">
        <f>S44*1.06</f>
        <v>728.9457385400001</v>
      </c>
    </row>
    <row r="45" spans="1:20" s="12" customFormat="1" ht="123.75">
      <c r="A45" s="29" t="s">
        <v>106</v>
      </c>
      <c r="B45" s="30" t="s">
        <v>39</v>
      </c>
      <c r="C45" s="31" t="s">
        <v>78</v>
      </c>
      <c r="D45" s="11" t="s">
        <v>132</v>
      </c>
      <c r="E45" s="32" t="s">
        <v>171</v>
      </c>
      <c r="F45" s="32" t="s">
        <v>170</v>
      </c>
      <c r="G45" s="11"/>
      <c r="H45" s="33"/>
      <c r="I45" s="33"/>
      <c r="J45" s="32" t="s">
        <v>228</v>
      </c>
      <c r="K45" s="33" t="s">
        <v>206</v>
      </c>
      <c r="L45" s="32" t="s">
        <v>229</v>
      </c>
      <c r="M45" s="33" t="s">
        <v>118</v>
      </c>
      <c r="N45" s="33" t="s">
        <v>119</v>
      </c>
      <c r="O45" s="34">
        <v>53.9</v>
      </c>
      <c r="P45" s="34">
        <v>53.9</v>
      </c>
      <c r="Q45" s="34">
        <v>40</v>
      </c>
      <c r="R45" s="37">
        <f>Q45*1.055</f>
        <v>42.199999999999996</v>
      </c>
      <c r="S45" s="37">
        <f>R45*1.058</f>
        <v>44.6476</v>
      </c>
      <c r="T45" s="37">
        <f>S45*1.06</f>
        <v>47.326456</v>
      </c>
    </row>
    <row r="46" spans="1:20" s="28" customFormat="1" ht="90.75">
      <c r="A46" s="58"/>
      <c r="B46" s="49" t="s">
        <v>28</v>
      </c>
      <c r="C46" s="50" t="s">
        <v>29</v>
      </c>
      <c r="D46" s="51" t="s">
        <v>16</v>
      </c>
      <c r="E46" s="50" t="s">
        <v>16</v>
      </c>
      <c r="F46" s="50" t="s">
        <v>16</v>
      </c>
      <c r="G46" s="51" t="s">
        <v>16</v>
      </c>
      <c r="H46" s="50" t="s">
        <v>16</v>
      </c>
      <c r="I46" s="50" t="s">
        <v>16</v>
      </c>
      <c r="J46" s="50"/>
      <c r="K46" s="50"/>
      <c r="L46" s="50"/>
      <c r="M46" s="50" t="s">
        <v>16</v>
      </c>
      <c r="N46" s="50" t="s">
        <v>16</v>
      </c>
      <c r="O46" s="52">
        <f>O47+O49</f>
        <v>810.6</v>
      </c>
      <c r="P46" s="52">
        <f>P47+P49</f>
        <v>810.6</v>
      </c>
      <c r="Q46" s="52">
        <f>Q47+Q49</f>
        <v>784</v>
      </c>
      <c r="R46" s="52">
        <v>784</v>
      </c>
      <c r="S46" s="52">
        <v>784</v>
      </c>
      <c r="T46" s="52">
        <v>784</v>
      </c>
    </row>
    <row r="47" spans="1:20" s="12" customFormat="1" ht="140.25" customHeight="1">
      <c r="A47" s="87" t="s">
        <v>107</v>
      </c>
      <c r="B47" s="85" t="s">
        <v>79</v>
      </c>
      <c r="C47" s="75" t="s">
        <v>80</v>
      </c>
      <c r="D47" s="11" t="s">
        <v>132</v>
      </c>
      <c r="E47" s="33" t="s">
        <v>172</v>
      </c>
      <c r="F47" s="32" t="s">
        <v>170</v>
      </c>
      <c r="G47" s="11" t="s">
        <v>175</v>
      </c>
      <c r="H47" s="38" t="s">
        <v>145</v>
      </c>
      <c r="I47" s="32" t="s">
        <v>176</v>
      </c>
      <c r="J47" s="79" t="s">
        <v>225</v>
      </c>
      <c r="K47" s="75" t="s">
        <v>206</v>
      </c>
      <c r="L47" s="79" t="s">
        <v>224</v>
      </c>
      <c r="M47" s="75" t="s">
        <v>126</v>
      </c>
      <c r="N47" s="75" t="s">
        <v>124</v>
      </c>
      <c r="O47" s="77">
        <v>297.5</v>
      </c>
      <c r="P47" s="77">
        <v>297.5</v>
      </c>
      <c r="Q47" s="77">
        <v>223.2</v>
      </c>
      <c r="R47" s="73">
        <v>223.2</v>
      </c>
      <c r="S47" s="73">
        <v>223.2</v>
      </c>
      <c r="T47" s="73">
        <v>223.2</v>
      </c>
    </row>
    <row r="48" spans="1:20" s="12" customFormat="1" ht="72" customHeight="1">
      <c r="A48" s="88"/>
      <c r="B48" s="86"/>
      <c r="C48" s="76"/>
      <c r="D48" s="42" t="s">
        <v>173</v>
      </c>
      <c r="E48" s="43" t="s">
        <v>145</v>
      </c>
      <c r="F48" s="36" t="s">
        <v>174</v>
      </c>
      <c r="G48" s="44"/>
      <c r="H48" s="33"/>
      <c r="I48" s="45"/>
      <c r="J48" s="80"/>
      <c r="K48" s="76"/>
      <c r="L48" s="80"/>
      <c r="M48" s="76"/>
      <c r="N48" s="76"/>
      <c r="O48" s="78"/>
      <c r="P48" s="78"/>
      <c r="Q48" s="78"/>
      <c r="R48" s="74"/>
      <c r="S48" s="74"/>
      <c r="T48" s="74"/>
    </row>
    <row r="49" spans="1:20" s="12" customFormat="1" ht="222.75">
      <c r="A49" s="46" t="s">
        <v>108</v>
      </c>
      <c r="B49" s="30" t="s">
        <v>81</v>
      </c>
      <c r="C49" s="33" t="s">
        <v>82</v>
      </c>
      <c r="D49" s="42" t="s">
        <v>132</v>
      </c>
      <c r="E49" s="47" t="s">
        <v>172</v>
      </c>
      <c r="F49" s="32" t="s">
        <v>170</v>
      </c>
      <c r="G49" s="11"/>
      <c r="H49" s="33"/>
      <c r="I49" s="48"/>
      <c r="J49" s="11" t="s">
        <v>226</v>
      </c>
      <c r="K49" s="48" t="s">
        <v>206</v>
      </c>
      <c r="L49" s="48" t="s">
        <v>227</v>
      </c>
      <c r="M49" s="33" t="s">
        <v>118</v>
      </c>
      <c r="N49" s="33" t="s">
        <v>131</v>
      </c>
      <c r="O49" s="34">
        <v>513.1</v>
      </c>
      <c r="P49" s="34">
        <v>513.1</v>
      </c>
      <c r="Q49" s="34">
        <v>560.8</v>
      </c>
      <c r="R49" s="34">
        <v>560.8</v>
      </c>
      <c r="S49" s="34">
        <v>560.8</v>
      </c>
      <c r="T49" s="34">
        <v>560.8</v>
      </c>
    </row>
    <row r="50" spans="1:20" s="28" customFormat="1" ht="74.25">
      <c r="A50" s="27"/>
      <c r="B50" s="49" t="s">
        <v>30</v>
      </c>
      <c r="C50" s="50" t="s">
        <v>31</v>
      </c>
      <c r="D50" s="51" t="s">
        <v>16</v>
      </c>
      <c r="E50" s="50" t="s">
        <v>16</v>
      </c>
      <c r="F50" s="50" t="s">
        <v>16</v>
      </c>
      <c r="G50" s="62"/>
      <c r="H50" s="50" t="s">
        <v>16</v>
      </c>
      <c r="I50" s="50" t="s">
        <v>16</v>
      </c>
      <c r="J50" s="50"/>
      <c r="K50" s="50"/>
      <c r="L50" s="50"/>
      <c r="M50" s="50" t="s">
        <v>16</v>
      </c>
      <c r="N50" s="50" t="s">
        <v>16</v>
      </c>
      <c r="O50" s="52">
        <f>O51</f>
        <v>479.70000000000005</v>
      </c>
      <c r="P50" s="52">
        <f>P51</f>
        <v>479.70000000000005</v>
      </c>
      <c r="Q50" s="52">
        <f>Q51</f>
        <v>468.6</v>
      </c>
      <c r="R50" s="52">
        <v>438.7</v>
      </c>
      <c r="S50" s="52">
        <v>438.7</v>
      </c>
      <c r="T50" s="52">
        <v>438.7</v>
      </c>
    </row>
    <row r="51" spans="1:20" s="12" customFormat="1" ht="74.25">
      <c r="A51" s="46"/>
      <c r="B51" s="53" t="s">
        <v>33</v>
      </c>
      <c r="C51" s="33" t="s">
        <v>32</v>
      </c>
      <c r="D51" s="11" t="s">
        <v>16</v>
      </c>
      <c r="E51" s="33" t="s">
        <v>16</v>
      </c>
      <c r="F51" s="33" t="s">
        <v>16</v>
      </c>
      <c r="G51" s="11" t="s">
        <v>16</v>
      </c>
      <c r="H51" s="33" t="s">
        <v>16</v>
      </c>
      <c r="I51" s="33" t="s">
        <v>16</v>
      </c>
      <c r="J51" s="33"/>
      <c r="K51" s="33"/>
      <c r="L51" s="33"/>
      <c r="M51" s="33" t="s">
        <v>16</v>
      </c>
      <c r="N51" s="33" t="s">
        <v>16</v>
      </c>
      <c r="O51" s="34">
        <f aca="true" t="shared" si="4" ref="O51:T51">O52+O53+O54+O55+O56+O57</f>
        <v>479.70000000000005</v>
      </c>
      <c r="P51" s="34">
        <f t="shared" si="4"/>
        <v>479.70000000000005</v>
      </c>
      <c r="Q51" s="34">
        <f t="shared" si="4"/>
        <v>468.6</v>
      </c>
      <c r="R51" s="34">
        <f t="shared" si="4"/>
        <v>438.7</v>
      </c>
      <c r="S51" s="34">
        <f t="shared" si="4"/>
        <v>438.7</v>
      </c>
      <c r="T51" s="34">
        <f t="shared" si="4"/>
        <v>438.7</v>
      </c>
    </row>
    <row r="52" spans="1:20" s="12" customFormat="1" ht="110.25" customHeight="1">
      <c r="A52" s="46"/>
      <c r="B52" s="53" t="s">
        <v>181</v>
      </c>
      <c r="C52" s="33" t="s">
        <v>203</v>
      </c>
      <c r="D52" s="11" t="s">
        <v>132</v>
      </c>
      <c r="E52" s="33" t="s">
        <v>177</v>
      </c>
      <c r="F52" s="32" t="s">
        <v>170</v>
      </c>
      <c r="G52" s="11"/>
      <c r="H52" s="33"/>
      <c r="I52" s="33"/>
      <c r="J52" s="11" t="s">
        <v>231</v>
      </c>
      <c r="K52" s="32" t="s">
        <v>206</v>
      </c>
      <c r="L52" s="32" t="s">
        <v>230</v>
      </c>
      <c r="M52" s="33" t="s">
        <v>118</v>
      </c>
      <c r="N52" s="33" t="s">
        <v>119</v>
      </c>
      <c r="O52" s="34">
        <v>43</v>
      </c>
      <c r="P52" s="34">
        <v>43</v>
      </c>
      <c r="Q52" s="34">
        <v>44</v>
      </c>
      <c r="R52" s="34">
        <v>44</v>
      </c>
      <c r="S52" s="34">
        <v>44</v>
      </c>
      <c r="T52" s="34">
        <v>44</v>
      </c>
    </row>
    <row r="53" spans="1:20" s="12" customFormat="1" ht="49.5">
      <c r="A53" s="46"/>
      <c r="B53" s="53" t="s">
        <v>201</v>
      </c>
      <c r="C53" s="33" t="s">
        <v>202</v>
      </c>
      <c r="D53" s="11" t="s">
        <v>132</v>
      </c>
      <c r="E53" s="33" t="s">
        <v>177</v>
      </c>
      <c r="F53" s="32" t="s">
        <v>170</v>
      </c>
      <c r="G53" s="11"/>
      <c r="H53" s="33"/>
      <c r="I53" s="33"/>
      <c r="J53" s="11" t="s">
        <v>231</v>
      </c>
      <c r="K53" s="32" t="s">
        <v>206</v>
      </c>
      <c r="L53" s="32" t="s">
        <v>230</v>
      </c>
      <c r="M53" s="33" t="s">
        <v>118</v>
      </c>
      <c r="N53" s="33" t="s">
        <v>119</v>
      </c>
      <c r="O53" s="34">
        <v>3</v>
      </c>
      <c r="P53" s="34">
        <v>3</v>
      </c>
      <c r="Q53" s="34">
        <v>3</v>
      </c>
      <c r="R53" s="34">
        <v>3</v>
      </c>
      <c r="S53" s="34">
        <v>3</v>
      </c>
      <c r="T53" s="34">
        <v>3</v>
      </c>
    </row>
    <row r="54" spans="1:20" s="12" customFormat="1" ht="49.5">
      <c r="A54" s="46"/>
      <c r="B54" s="53" t="s">
        <v>182</v>
      </c>
      <c r="C54" s="33" t="s">
        <v>180</v>
      </c>
      <c r="D54" s="11" t="s">
        <v>132</v>
      </c>
      <c r="E54" s="33" t="s">
        <v>177</v>
      </c>
      <c r="F54" s="32" t="s">
        <v>170</v>
      </c>
      <c r="G54" s="11"/>
      <c r="H54" s="33"/>
      <c r="I54" s="33"/>
      <c r="J54" s="11" t="s">
        <v>231</v>
      </c>
      <c r="K54" s="32" t="s">
        <v>206</v>
      </c>
      <c r="L54" s="32" t="s">
        <v>230</v>
      </c>
      <c r="M54" s="33" t="s">
        <v>118</v>
      </c>
      <c r="N54" s="33" t="s">
        <v>119</v>
      </c>
      <c r="O54" s="34">
        <v>29.9</v>
      </c>
      <c r="P54" s="34">
        <v>29.9</v>
      </c>
      <c r="Q54" s="34">
        <v>29.9</v>
      </c>
      <c r="R54" s="34">
        <v>0</v>
      </c>
      <c r="S54" s="34">
        <v>0</v>
      </c>
      <c r="T54" s="34">
        <v>0</v>
      </c>
    </row>
    <row r="55" spans="1:20" s="12" customFormat="1" ht="49.5">
      <c r="A55" s="46"/>
      <c r="B55" s="53" t="s">
        <v>183</v>
      </c>
      <c r="C55" s="33" t="s">
        <v>202</v>
      </c>
      <c r="D55" s="11" t="s">
        <v>132</v>
      </c>
      <c r="E55" s="33" t="s">
        <v>177</v>
      </c>
      <c r="F55" s="32" t="s">
        <v>170</v>
      </c>
      <c r="G55" s="11"/>
      <c r="H55" s="33"/>
      <c r="I55" s="33"/>
      <c r="J55" s="11" t="s">
        <v>232</v>
      </c>
      <c r="K55" s="32" t="s">
        <v>206</v>
      </c>
      <c r="L55" s="32" t="s">
        <v>230</v>
      </c>
      <c r="M55" s="33" t="s">
        <v>118</v>
      </c>
      <c r="N55" s="33" t="s">
        <v>119</v>
      </c>
      <c r="O55" s="34">
        <v>3</v>
      </c>
      <c r="P55" s="34">
        <v>3</v>
      </c>
      <c r="Q55" s="34">
        <v>3</v>
      </c>
      <c r="R55" s="34">
        <v>3</v>
      </c>
      <c r="S55" s="34">
        <v>3</v>
      </c>
      <c r="T55" s="34">
        <v>3</v>
      </c>
    </row>
    <row r="56" spans="1:20" s="12" customFormat="1" ht="49.5">
      <c r="A56" s="46"/>
      <c r="B56" s="53" t="s">
        <v>184</v>
      </c>
      <c r="C56" s="33" t="s">
        <v>179</v>
      </c>
      <c r="D56" s="11" t="s">
        <v>132</v>
      </c>
      <c r="E56" s="33" t="s">
        <v>177</v>
      </c>
      <c r="F56" s="32" t="s">
        <v>170</v>
      </c>
      <c r="G56" s="11"/>
      <c r="H56" s="33"/>
      <c r="I56" s="33"/>
      <c r="J56" s="11" t="s">
        <v>232</v>
      </c>
      <c r="K56" s="32" t="s">
        <v>206</v>
      </c>
      <c r="L56" s="32" t="s">
        <v>230</v>
      </c>
      <c r="M56" s="33" t="s">
        <v>118</v>
      </c>
      <c r="N56" s="33" t="s">
        <v>120</v>
      </c>
      <c r="O56" s="34">
        <v>47</v>
      </c>
      <c r="P56" s="34">
        <v>47</v>
      </c>
      <c r="Q56" s="34">
        <v>47</v>
      </c>
      <c r="R56" s="34">
        <v>47</v>
      </c>
      <c r="S56" s="34">
        <v>47</v>
      </c>
      <c r="T56" s="34">
        <v>47</v>
      </c>
    </row>
    <row r="57" spans="1:20" s="12" customFormat="1" ht="49.5">
      <c r="A57" s="46"/>
      <c r="B57" s="53" t="s">
        <v>200</v>
      </c>
      <c r="C57" s="33" t="s">
        <v>180</v>
      </c>
      <c r="D57" s="11" t="s">
        <v>132</v>
      </c>
      <c r="E57" s="33" t="s">
        <v>177</v>
      </c>
      <c r="F57" s="32" t="s">
        <v>170</v>
      </c>
      <c r="G57" s="11"/>
      <c r="H57" s="33"/>
      <c r="I57" s="33"/>
      <c r="J57" s="11" t="s">
        <v>231</v>
      </c>
      <c r="K57" s="32" t="s">
        <v>206</v>
      </c>
      <c r="L57" s="32" t="s">
        <v>230</v>
      </c>
      <c r="M57" s="33" t="s">
        <v>118</v>
      </c>
      <c r="N57" s="33" t="s">
        <v>120</v>
      </c>
      <c r="O57" s="34">
        <v>353.8</v>
      </c>
      <c r="P57" s="34">
        <v>353.8</v>
      </c>
      <c r="Q57" s="34">
        <v>341.7</v>
      </c>
      <c r="R57" s="34">
        <v>341.7</v>
      </c>
      <c r="S57" s="34">
        <v>341.7</v>
      </c>
      <c r="T57" s="34">
        <v>341.7</v>
      </c>
    </row>
    <row r="58" spans="1:20" s="12" customFormat="1" ht="16.5">
      <c r="A58" s="46"/>
      <c r="B58" s="44" t="s">
        <v>0</v>
      </c>
      <c r="C58" s="33" t="s">
        <v>1</v>
      </c>
      <c r="D58" s="11" t="s">
        <v>16</v>
      </c>
      <c r="E58" s="33" t="s">
        <v>16</v>
      </c>
      <c r="F58" s="33" t="s">
        <v>16</v>
      </c>
      <c r="G58" s="11" t="s">
        <v>16</v>
      </c>
      <c r="H58" s="33" t="s">
        <v>16</v>
      </c>
      <c r="I58" s="33" t="s">
        <v>16</v>
      </c>
      <c r="J58" s="33"/>
      <c r="K58" s="33"/>
      <c r="L58" s="33"/>
      <c r="M58" s="33" t="s">
        <v>16</v>
      </c>
      <c r="N58" s="33" t="s">
        <v>16</v>
      </c>
      <c r="O58" s="34">
        <f>O50+O46+O41+O17</f>
        <v>67529.4</v>
      </c>
      <c r="P58" s="34">
        <f>P50+P46+P41+P17</f>
        <v>64990.5</v>
      </c>
      <c r="Q58" s="34">
        <v>36668.6</v>
      </c>
      <c r="R58" s="35">
        <v>38629.7</v>
      </c>
      <c r="S58" s="37">
        <f>S50+S46+S41+S17</f>
        <v>44544.78307597</v>
      </c>
      <c r="T58" s="37">
        <f>T50+T46+T41+T17</f>
        <v>44127.0464905282</v>
      </c>
    </row>
    <row r="59" spans="15:17" s="54" customFormat="1" ht="9" customHeight="1">
      <c r="O59" s="55"/>
      <c r="P59" s="55"/>
      <c r="Q59" s="55"/>
    </row>
    <row r="60" spans="2:13" s="54" customFormat="1" ht="8.25">
      <c r="B60" s="54" t="s">
        <v>19</v>
      </c>
      <c r="C60" s="91" t="s">
        <v>110</v>
      </c>
      <c r="D60" s="91"/>
      <c r="E60" s="92"/>
      <c r="F60" s="56"/>
      <c r="H60" s="93" t="s">
        <v>116</v>
      </c>
      <c r="I60" s="93"/>
      <c r="J60" s="93"/>
      <c r="K60" s="93"/>
      <c r="L60" s="93"/>
      <c r="M60" s="93"/>
    </row>
    <row r="61" spans="3:13" s="54" customFormat="1" ht="8.25" customHeight="1">
      <c r="C61" s="90"/>
      <c r="D61" s="90"/>
      <c r="F61" s="57"/>
      <c r="H61" s="90"/>
      <c r="I61" s="90"/>
      <c r="J61" s="90"/>
      <c r="K61" s="90"/>
      <c r="L61" s="90"/>
      <c r="M61" s="90"/>
    </row>
    <row r="62" s="54" customFormat="1" ht="9" customHeight="1"/>
    <row r="63" spans="2:16" s="54" customFormat="1" ht="8.25">
      <c r="B63" s="54" t="s">
        <v>20</v>
      </c>
      <c r="C63" s="91" t="s">
        <v>111</v>
      </c>
      <c r="D63" s="91"/>
      <c r="E63" s="92"/>
      <c r="F63" s="56"/>
      <c r="H63" s="93" t="s">
        <v>117</v>
      </c>
      <c r="I63" s="93"/>
      <c r="J63" s="93"/>
      <c r="K63" s="93"/>
      <c r="L63" s="93"/>
      <c r="M63" s="93"/>
      <c r="N63" s="107"/>
      <c r="O63" s="107"/>
      <c r="P63" s="107"/>
    </row>
    <row r="64" spans="3:16" s="54" customFormat="1" ht="9.75" customHeight="1">
      <c r="C64" s="90"/>
      <c r="D64" s="90"/>
      <c r="F64" s="57"/>
      <c r="H64" s="90"/>
      <c r="I64" s="90"/>
      <c r="J64" s="90"/>
      <c r="K64" s="90"/>
      <c r="L64" s="90"/>
      <c r="M64" s="90"/>
      <c r="N64" s="90"/>
      <c r="O64" s="90"/>
      <c r="P64" s="90"/>
    </row>
    <row r="65" s="54" customFormat="1" ht="8.25" hidden="1"/>
    <row r="66" spans="2:4" s="3" customFormat="1" ht="11.25" hidden="1">
      <c r="B66" s="8"/>
      <c r="C66" s="9"/>
      <c r="D66" s="7"/>
    </row>
    <row r="67" s="3" customFormat="1" ht="3" customHeight="1" hidden="1"/>
  </sheetData>
  <sheetProtection/>
  <mergeCells count="125">
    <mergeCell ref="K33:K34"/>
    <mergeCell ref="L33:L34"/>
    <mergeCell ref="J47:J48"/>
    <mergeCell ref="K47:K48"/>
    <mergeCell ref="L47:L48"/>
    <mergeCell ref="G19:G20"/>
    <mergeCell ref="J27:J28"/>
    <mergeCell ref="K27:K28"/>
    <mergeCell ref="L27:L28"/>
    <mergeCell ref="J30:J31"/>
    <mergeCell ref="K30:K31"/>
    <mergeCell ref="L30:L31"/>
    <mergeCell ref="M10:N11"/>
    <mergeCell ref="N64:P64"/>
    <mergeCell ref="N63:P63"/>
    <mergeCell ref="P13:P14"/>
    <mergeCell ref="P27:P28"/>
    <mergeCell ref="M33:M34"/>
    <mergeCell ref="H64:M64"/>
    <mergeCell ref="J33:J34"/>
    <mergeCell ref="O19:O20"/>
    <mergeCell ref="P19:P20"/>
    <mergeCell ref="D19:D20"/>
    <mergeCell ref="M19:M20"/>
    <mergeCell ref="J11:L11"/>
    <mergeCell ref="J12:J14"/>
    <mergeCell ref="K12:K14"/>
    <mergeCell ref="L12:L14"/>
    <mergeCell ref="N19:N20"/>
    <mergeCell ref="E19:E20"/>
    <mergeCell ref="F19:F20"/>
    <mergeCell ref="C19:C20"/>
    <mergeCell ref="H19:H20"/>
    <mergeCell ref="D10:L10"/>
    <mergeCell ref="G11:I11"/>
    <mergeCell ref="D12:D14"/>
    <mergeCell ref="N27:N28"/>
    <mergeCell ref="O27:O28"/>
    <mergeCell ref="B42:B43"/>
    <mergeCell ref="B3:T3"/>
    <mergeCell ref="S11:T12"/>
    <mergeCell ref="O10:T10"/>
    <mergeCell ref="F12:F14"/>
    <mergeCell ref="I12:I14"/>
    <mergeCell ref="M12:M14"/>
    <mergeCell ref="C10:C14"/>
    <mergeCell ref="C30:C31"/>
    <mergeCell ref="M30:M31"/>
    <mergeCell ref="N30:N31"/>
    <mergeCell ref="O30:O31"/>
    <mergeCell ref="P30:P31"/>
    <mergeCell ref="C27:C28"/>
    <mergeCell ref="M27:M28"/>
    <mergeCell ref="G27:G28"/>
    <mergeCell ref="H27:H28"/>
    <mergeCell ref="I27:I28"/>
    <mergeCell ref="C64:D64"/>
    <mergeCell ref="C60:E60"/>
    <mergeCell ref="C63:E63"/>
    <mergeCell ref="H61:M61"/>
    <mergeCell ref="H63:M63"/>
    <mergeCell ref="C61:D61"/>
    <mergeCell ref="H60:M60"/>
    <mergeCell ref="A10:A14"/>
    <mergeCell ref="A19:A20"/>
    <mergeCell ref="B27:B28"/>
    <mergeCell ref="A27:A28"/>
    <mergeCell ref="A30:A31"/>
    <mergeCell ref="B30:B31"/>
    <mergeCell ref="B10:B14"/>
    <mergeCell ref="B19:B20"/>
    <mergeCell ref="A33:A34"/>
    <mergeCell ref="B33:B34"/>
    <mergeCell ref="A42:A43"/>
    <mergeCell ref="C42:C43"/>
    <mergeCell ref="M42:M43"/>
    <mergeCell ref="A47:A48"/>
    <mergeCell ref="B47:B48"/>
    <mergeCell ref="C47:C48"/>
    <mergeCell ref="M47:M48"/>
    <mergeCell ref="C33:C34"/>
    <mergeCell ref="Q19:Q20"/>
    <mergeCell ref="R19:R20"/>
    <mergeCell ref="S19:S20"/>
    <mergeCell ref="T19:T20"/>
    <mergeCell ref="Q27:Q28"/>
    <mergeCell ref="R27:R28"/>
    <mergeCell ref="S27:S28"/>
    <mergeCell ref="T27:T28"/>
    <mergeCell ref="Q30:Q31"/>
    <mergeCell ref="R30:R31"/>
    <mergeCell ref="S30:S31"/>
    <mergeCell ref="T30:T31"/>
    <mergeCell ref="N33:N34"/>
    <mergeCell ref="O33:O34"/>
    <mergeCell ref="P33:P34"/>
    <mergeCell ref="Q33:Q34"/>
    <mergeCell ref="R33:R34"/>
    <mergeCell ref="S33:S34"/>
    <mergeCell ref="O42:O43"/>
    <mergeCell ref="P42:P43"/>
    <mergeCell ref="Q42:Q43"/>
    <mergeCell ref="R42:R43"/>
    <mergeCell ref="S42:S43"/>
    <mergeCell ref="T42:T43"/>
    <mergeCell ref="R13:R14"/>
    <mergeCell ref="T47:T48"/>
    <mergeCell ref="N47:N48"/>
    <mergeCell ref="O47:O48"/>
    <mergeCell ref="R47:R48"/>
    <mergeCell ref="S47:S48"/>
    <mergeCell ref="P47:P48"/>
    <mergeCell ref="Q47:Q48"/>
    <mergeCell ref="T33:T34"/>
    <mergeCell ref="N42:N43"/>
    <mergeCell ref="D7:Q7"/>
    <mergeCell ref="O13:O14"/>
    <mergeCell ref="E12:E14"/>
    <mergeCell ref="O11:P12"/>
    <mergeCell ref="N12:N14"/>
    <mergeCell ref="P5:Q5"/>
    <mergeCell ref="Q13:Q14"/>
    <mergeCell ref="H12:H14"/>
    <mergeCell ref="G12:G14"/>
    <mergeCell ref="D11:F11"/>
  </mergeCells>
  <printOptions/>
  <pageMargins left="0.2362204724409449" right="0.2362204724409449" top="0.7480314960629921" bottom="0.7480314960629921" header="0.31496062992125984" footer="0.31496062992125984"/>
  <pageSetup fitToHeight="1000" fitToWidth="1" horizontalDpi="600" verticalDpi="600" orientation="landscape" paperSize="9" scale="91"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BUXOLA</cp:lastModifiedBy>
  <cp:lastPrinted>2016-06-29T05:42:36Z</cp:lastPrinted>
  <dcterms:created xsi:type="dcterms:W3CDTF">2014-06-02T07:27:05Z</dcterms:created>
  <dcterms:modified xsi:type="dcterms:W3CDTF">2017-02-16T10:24:01Z</dcterms:modified>
  <cp:category/>
  <cp:version/>
  <cp:contentType/>
  <cp:contentStatus/>
</cp:coreProperties>
</file>